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onic\Downloads\"/>
    </mc:Choice>
  </mc:AlternateContent>
  <xr:revisionPtr revIDLastSave="0" documentId="13_ncr:1_{E2FE7C8D-F705-423D-9674-204E6C1412F8}" xr6:coauthVersionLast="46" xr6:coauthVersionMax="46" xr10:uidLastSave="{00000000-0000-0000-0000-000000000000}"/>
  <bookViews>
    <workbookView xWindow="-108" yWindow="-108" windowWidth="23256" windowHeight="12576" firstSheet="6" activeTab="5" xr2:uid="{00000000-000D-0000-FFFF-FFFF00000000}"/>
  </bookViews>
  <sheets>
    <sheet name="SUBGERENCIA CIENTIFICA" sheetId="7" r:id="rId1"/>
    <sheet name="SUBGERENCIA ADMINISTRATIVA" sheetId="10" r:id="rId2"/>
    <sheet name="JURIDICA" sheetId="4" r:id="rId3"/>
    <sheet name="CALIDAD" sheetId="8" r:id="rId4"/>
    <sheet name="FACTURACION Y MERCADEO" sheetId="5" r:id="rId5"/>
    <sheet name="AUDITORIA MEDICA" sheetId="9" r:id="rId6"/>
    <sheet name="CONTABLE" sheetId="2" r:id="rId7"/>
    <sheet name="TESORERIA" sheetId="13" r:id="rId8"/>
    <sheet name="CARTERA" sheetId="14" r:id="rId9"/>
    <sheet name="COMUNICACIONES" sheetId="11" r:id="rId10"/>
    <sheet name="SISTEMAS" sheetId="6" r:id="rId11"/>
    <sheet name="SGSST" sheetId="15" r:id="rId12"/>
    <sheet name="AMBIENT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4" l="1"/>
  <c r="J29" i="10"/>
  <c r="J18" i="10"/>
  <c r="J9" i="10"/>
  <c r="J17" i="10"/>
  <c r="P24" i="16" l="1"/>
  <c r="P65" i="15"/>
  <c r="I37" i="15"/>
  <c r="I19" i="14" l="1"/>
  <c r="J19" i="14" s="1"/>
  <c r="I18" i="14"/>
  <c r="J18" i="14" s="1"/>
  <c r="I12" i="14"/>
  <c r="J12" i="14" s="1"/>
  <c r="P26" i="13" l="1"/>
  <c r="P21" i="11"/>
  <c r="P16" i="9"/>
  <c r="P26" i="8"/>
  <c r="P24" i="7" l="1"/>
  <c r="P26" i="6"/>
  <c r="P27" i="5"/>
  <c r="P36" i="4" l="1"/>
  <c r="J14" i="2"/>
  <c r="J11" i="2"/>
  <c r="J10" i="2"/>
  <c r="P29" i="2" l="1"/>
</calcChain>
</file>

<file path=xl/sharedStrings.xml><?xml version="1.0" encoding="utf-8"?>
<sst xmlns="http://schemas.openxmlformats.org/spreadsheetml/2006/main" count="2298" uniqueCount="1179">
  <si>
    <t>METAS PROGRAMADAS</t>
  </si>
  <si>
    <t xml:space="preserve">META ANUAL </t>
  </si>
  <si>
    <t xml:space="preserve">FORMULA </t>
  </si>
  <si>
    <t>MENSUAL</t>
  </si>
  <si>
    <t xml:space="preserve">FECHA ELABORACION </t>
  </si>
  <si>
    <t>MATRIZ DE PROGRAMACION Y EJECUCION PLAN OPERATIVO ANUAL 2021</t>
  </si>
  <si>
    <t xml:space="preserve">FECHA DE APROBACION </t>
  </si>
  <si>
    <t xml:space="preserve">APROBADO POR </t>
  </si>
  <si>
    <t>META TRIM</t>
  </si>
  <si>
    <t>META MEN</t>
  </si>
  <si>
    <t>PORCENTAJE EJECUCION ANUAL</t>
  </si>
  <si>
    <t>METAS CUMPLIDAS</t>
  </si>
  <si>
    <t>GERENCIA</t>
  </si>
  <si>
    <t>ELABORÓ:</t>
  </si>
  <si>
    <t>META PLAN DE DESARROLLO</t>
  </si>
  <si>
    <r>
      <t>PLAN (</t>
    </r>
    <r>
      <rPr>
        <b/>
        <sz val="11"/>
        <color theme="0" tint="-0.14999847407452621"/>
        <rFont val="Arial"/>
        <family val="2"/>
      </rPr>
      <t>Como va a cumplir el objetivo, cada objetivo debe tener como minimo 2 planes)</t>
    </r>
  </si>
  <si>
    <r>
      <t>NOMBRE DEL INDICADOR</t>
    </r>
    <r>
      <rPr>
        <b/>
        <sz val="11"/>
        <color theme="0" tint="-0.14999847407452621"/>
        <rFont val="Arial"/>
        <family val="2"/>
      </rPr>
      <t xml:space="preserve"> (Mide la meta)</t>
    </r>
  </si>
  <si>
    <r>
      <t xml:space="preserve">FUENTE </t>
    </r>
    <r>
      <rPr>
        <b/>
        <sz val="11"/>
        <color theme="0" tint="-0.14999847407452621"/>
        <rFont val="Arial"/>
        <family val="2"/>
      </rPr>
      <t>(Hace referencia al documento donde se puede verificar el cumplimiento)</t>
    </r>
  </si>
  <si>
    <r>
      <t xml:space="preserve">METAS QUE DAN CUMPLIMIENTO AL PLAN </t>
    </r>
    <r>
      <rPr>
        <b/>
        <sz val="11"/>
        <color theme="0" tint="-0.14999847407452621"/>
        <rFont val="Arial"/>
        <family val="2"/>
      </rPr>
      <t>(Minimo 2 por plan- se pueden incluir productos)</t>
    </r>
  </si>
  <si>
    <t>PLAN OPERATIVO POR ARÉA</t>
  </si>
  <si>
    <r>
      <t xml:space="preserve">PERIODICIDAD DE SEGUIMIENTO </t>
    </r>
    <r>
      <rPr>
        <b/>
        <sz val="11"/>
        <color theme="0" tint="-0.14999847407452621"/>
        <rFont val="Arial"/>
        <family val="2"/>
      </rPr>
      <t>(Depende de cada indicador)</t>
    </r>
  </si>
  <si>
    <t>CUMPLIMIENTO</t>
  </si>
  <si>
    <t>EJECUCION ESPERADA MOMENTO SEGUIMIENTO</t>
  </si>
  <si>
    <r>
      <t>EJECUCION REAL</t>
    </r>
    <r>
      <rPr>
        <b/>
        <sz val="11"/>
        <color theme="0" tint="-0.14999847407452621"/>
        <rFont val="Arial"/>
        <family val="2"/>
      </rPr>
      <t>(Que porcentaje va de cumplimiento)</t>
    </r>
  </si>
  <si>
    <t>DIFERENCIA</t>
  </si>
  <si>
    <t>OBSERVACIONES Y / O RECOMENDACIONES</t>
  </si>
  <si>
    <t xml:space="preserve">FORMATO </t>
  </si>
  <si>
    <r>
      <rPr>
        <b/>
        <sz val="11"/>
        <color theme="1"/>
        <rFont val="Arial"/>
        <family val="2"/>
      </rPr>
      <t>VERSION</t>
    </r>
    <r>
      <rPr>
        <sz val="11"/>
        <color theme="1"/>
        <rFont val="Arial"/>
        <family val="2"/>
      </rPr>
      <t>: 1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</si>
  <si>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26/01/2021</t>
    </r>
  </si>
  <si>
    <r>
      <rPr>
        <b/>
        <sz val="11"/>
        <color theme="1"/>
        <rFont val="Arial"/>
        <family val="2"/>
      </rPr>
      <t>CODIGO: F-</t>
    </r>
    <r>
      <rPr>
        <sz val="11"/>
        <color theme="1"/>
        <rFont val="Arial"/>
        <family val="2"/>
      </rPr>
      <t>DE-PE-007</t>
    </r>
  </si>
  <si>
    <t>DESARROLLO ADMINISTRATIVO</t>
  </si>
  <si>
    <t>Creacion e Implementacion del plan de gestion institucional de Recursos Financieros G.I.R.F.</t>
  </si>
  <si>
    <t xml:space="preserve">OBJETIVO </t>
  </si>
  <si>
    <t>LINEA ESTRATEGICA</t>
  </si>
  <si>
    <t>Actualización e implementacion del manual de políticas contables</t>
  </si>
  <si>
    <t>Plan de politicas contables actualizado</t>
  </si>
  <si>
    <t>Actualizar el manual de políticas contables</t>
  </si>
  <si>
    <t>Manual de politicas contables actualizado</t>
  </si>
  <si>
    <t>Manual</t>
  </si>
  <si>
    <t>NA</t>
  </si>
  <si>
    <t>TRIMESTRE</t>
  </si>
  <si>
    <t>PLAN ACTUALIZADO</t>
  </si>
  <si>
    <t>Implementar el manual de politicas contables</t>
  </si>
  <si>
    <t>N° de politicas sobre activos implementadas / N° total de políticas sobre activos formuladas</t>
  </si>
  <si>
    <t>N° de politicas sobre pasivos implementadas / N° total de políticas sobre pasivos formuladas</t>
  </si>
  <si>
    <t>N° de politicas sobre Estados financieros implementadas / N° total de políticas sobre estados financieros formuladas</t>
  </si>
  <si>
    <t>N° de politicas sobre costos y gastos implementadas / N° total de políticas sobre costos y gastos formuladas</t>
  </si>
  <si>
    <t>Politica de activos</t>
  </si>
  <si>
    <t>Política de pasivos</t>
  </si>
  <si>
    <t>Política de estados financieros</t>
  </si>
  <si>
    <t>Política de gastos y costos</t>
  </si>
  <si>
    <t>Presentacion oportuna de Estados Financieros a la administración</t>
  </si>
  <si>
    <t>N° Informes presentados oportunamente/ Total Informes a presentar</t>
  </si>
  <si>
    <t>Presentar oportunamente informe Decreto 2193, CHIP, Contraloría, cuenta anual</t>
  </si>
  <si>
    <t>Revisión y seguimiento SIA Observa</t>
  </si>
  <si>
    <t>Presentación oportuna de informes</t>
  </si>
  <si>
    <t>Informe de auditorías</t>
  </si>
  <si>
    <t>Soporte radicación y envío</t>
  </si>
  <si>
    <t>Presentación Oportuna de informes normativos</t>
  </si>
  <si>
    <t>Seguimiento de la información financiera de la empresa</t>
  </si>
  <si>
    <t>Revisión de la ejecución presupuestal</t>
  </si>
  <si>
    <t>N° de estados financieros presentados oportunamente / N° total de estados financieros reglamentarios</t>
  </si>
  <si>
    <t>Publicación en página web de la entidad</t>
  </si>
  <si>
    <t>Presentación de estados financieros</t>
  </si>
  <si>
    <t>N° de contratos verificados / N° total de contratos</t>
  </si>
  <si>
    <t>Revisión de la ejecución presupuestal de los contratos</t>
  </si>
  <si>
    <t>Revisión de la ejecución presupuestal de los costos y gastos de la empresa</t>
  </si>
  <si>
    <t>N° de ejecuciones presupuestales revisadas / N° total de ejecuciones presupuestales</t>
  </si>
  <si>
    <t>Seguimiento al cumplimiento de indicadores de Resolución 408 de 2018 del área financiera</t>
  </si>
  <si>
    <t>Gasto de funcionamiento y operación comercial y prestación de servicios comprometido en la vigencia / Número de UVR producidas en la vigencia / gasto de funcionamiento y operación comercial de prestación de servicios comprometido en la vigencia anterior en valores constantes de la vigencia objeto de evaluación / Número UVR  producidas en la vigencia anterior)</t>
  </si>
  <si>
    <t>Evolución del gasto por UVR</t>
  </si>
  <si>
    <t>Hacer seguimiento a los indicadores de 408</t>
  </si>
  <si>
    <t>Informe área contable</t>
  </si>
  <si>
    <t>Implementación de los centros de costo</t>
  </si>
  <si>
    <t>Implementar centros de costos</t>
  </si>
  <si>
    <t>Centro de costos</t>
  </si>
  <si>
    <t>Software</t>
  </si>
  <si>
    <t>N° de centros operacionales / N° de centro de costos identificados</t>
  </si>
  <si>
    <t>Identificacion de los riesgos del área financiera</t>
  </si>
  <si>
    <t>Matriz de riesgo identificada y diligenciada</t>
  </si>
  <si>
    <t>Matriz de riesgos</t>
  </si>
  <si>
    <t>Matriz</t>
  </si>
  <si>
    <t>Presentacion de declaraciones tributarias en las fechas oportunas</t>
  </si>
  <si>
    <t>Presentación oportuna de las declaraciones</t>
  </si>
  <si>
    <t>N° de declaraciones presentadas oportunamente / N° de declaraciones a presentar</t>
  </si>
  <si>
    <t>Declaraciones</t>
  </si>
  <si>
    <t>ANUAL</t>
  </si>
  <si>
    <t>Analisis de los estados financieros bajo indicadores financieros</t>
  </si>
  <si>
    <t>Analisis vertical y horizontal</t>
  </si>
  <si>
    <t>Informe area contable</t>
  </si>
  <si>
    <t>OBTENER Y APLICAR EL MANUAL DE POLITICAS CONTABLES Y FINANCIERAS COMO PARTE DEL DESARROLLO  OPTIMO Y CARACTERIZTICO EN LA GESTION FINANCIERA</t>
  </si>
  <si>
    <t>APLICAR CUMPLIR Y PRESENTAR  DE MANERA OPORTUNA Y  RESPONSABLE LOS INFORMES FINANCIEROS  SOLICITADOS BAJO SUPUESTOS LEGALES EMITIDOS POR LOS ENTES DE CONTROL.</t>
  </si>
  <si>
    <t>Evaluar la situacion de la empresa en detalle,bajo el indicador:</t>
  </si>
  <si>
    <t>Interpretar los resultados de la ESE, bajo Indicadores de gestion</t>
  </si>
  <si>
    <t>IDENTIFICAR Y EVALUAR  EXAUSTIVAMENTE HALLAZGOS QUE IMPLIQUE RIESGOS DE LA GESTION DE  INFORMACION FINANCIERA</t>
  </si>
  <si>
    <t>Evaluar   eventos que impliquee riesgos y mejorar la capacidad del proceso para cumplir con los requisitos establecidos en la politica contable.</t>
  </si>
  <si>
    <t>&lt;0,9</t>
  </si>
  <si>
    <t>Incremento del margen de utilidad bruta</t>
  </si>
  <si>
    <t>&gt;= 5%</t>
  </si>
  <si>
    <t>Incremento en el margen de utilidad neto</t>
  </si>
  <si>
    <t>(Margen utilidad bruta presente vigencia - Margen utilidad bruta vigencia anterior ) / Margen utilidad neta vigencia anterior</t>
  </si>
  <si>
    <t>(Margen utilidad neta presente vigencia - Margen utilidad neta vigencia anterior ) / Margen utilidad neta vigencia anterior</t>
  </si>
  <si>
    <t>Incremento del capital de trabajo de la empresa</t>
  </si>
  <si>
    <t>(Capital de trabajo presente vigencia - Capital de trabajo vigencia anterior) / Capital de trabajo vigencia anterior</t>
  </si>
  <si>
    <t>Incremento de la razón corriente</t>
  </si>
  <si>
    <t>(Razón corriente presente vigencia- Razón corriente vigencia anterior ) / Razón corriente vigencia anterior</t>
  </si>
  <si>
    <t>Incremento de Medición de Rotación de Activos</t>
  </si>
  <si>
    <t>(Rotacion de activos presente vigencia - Rotación de activos anterior vigencia) / Rotacion de activos anterior vigencia)</t>
  </si>
  <si>
    <t xml:space="preserve">Análisis comparativo </t>
  </si>
  <si>
    <t>ÁREA CONTABLE</t>
  </si>
  <si>
    <t>NOMBRE DEL ÁREA</t>
  </si>
  <si>
    <t>LINEA ESTRATEGICA (Plan de desarrollo)</t>
  </si>
  <si>
    <t>OBJETIVO (De su plan de gestión)</t>
  </si>
  <si>
    <t>PLAN (Como va a cumplir el objetivo, cada objetivo debe tener como minimo 2 planes)</t>
  </si>
  <si>
    <t>METAS QUE DAN CUMPLIMIENTO AL PLAN (Minimo 2 por plan- se pueden incluir productos)</t>
  </si>
  <si>
    <t>NOMBRE DEL INDICADOR (Mide la meta)</t>
  </si>
  <si>
    <t>FUENTE (Hace referencia al documento donde se puede verificar el cumplimiento)</t>
  </si>
  <si>
    <t xml:space="preserve">DESARROLLO ADMINISTRATIVO </t>
  </si>
  <si>
    <t>Formular, implementar y evaluar plan de prevención de conducta antijuridica y daño antijuridico en la entidad</t>
  </si>
  <si>
    <t>Establecer el procedimiento para la elaboración de las politicas de prevención del daño antijuídico.</t>
  </si>
  <si>
    <t>Plan de  elaboración de políticas de prevención del daño antijurídico</t>
  </si>
  <si>
    <t>Asesorar al comité de conciliaciones de la entidad</t>
  </si>
  <si>
    <t>Actas de comité de conciliación de la entidad</t>
  </si>
  <si>
    <t>Proyectar el manual de politicas de prevención de daño antijuridico</t>
  </si>
  <si>
    <t>Documento / Acto administrativo aprobación del manual</t>
  </si>
  <si>
    <t xml:space="preserve">Socializar el manual de politicas de prevención de daño antijuridico </t>
  </si>
  <si>
    <t>Implementar el manual de  políticas de prevención de daño antijuridico</t>
  </si>
  <si>
    <t>Informe de auditoría</t>
  </si>
  <si>
    <t>TRIMESTRAL</t>
  </si>
  <si>
    <t>Elaborar informe de seguimiento del comité de conciliaciones</t>
  </si>
  <si>
    <t>Informe en página web</t>
  </si>
  <si>
    <t>SEMESTRAL</t>
  </si>
  <si>
    <t>Elaborar las directrices institucionales para la aplicación de mecanismos de arreglo directo , transacción y conciliación de acuerdo al historico de la entidad</t>
  </si>
  <si>
    <t>Elaborar y ejecutar del manual de adecuada defensa de los intereses litigiosos de la entidad</t>
  </si>
  <si>
    <t>Ejercer la defensa juridica de la entidad</t>
  </si>
  <si>
    <t xml:space="preserve">Plan de defensa juridica </t>
  </si>
  <si>
    <t>Elaborar el manual de adecuada defensa de los intereses litigiosos de la entidad</t>
  </si>
  <si>
    <t>Implementar el manual de defensa de intereses litigiosos de la entidad</t>
  </si>
  <si>
    <t>Analizar las causas litigiosas de la Empresa</t>
  </si>
  <si>
    <t>Informe</t>
  </si>
  <si>
    <t>Crear políticas para mitigar los riesgos litigiosos de la entidad</t>
  </si>
  <si>
    <t>Elaborar el informe de gestión litigiosa</t>
  </si>
  <si>
    <t>Documento</t>
  </si>
  <si>
    <t xml:space="preserve">Defender los intereses litigiosos de la entidad </t>
  </si>
  <si>
    <t>Decisiones de cada proceso</t>
  </si>
  <si>
    <t>Estado de los procesos</t>
  </si>
  <si>
    <t>Elaborar los procesos y procedimientos de defensa juridica</t>
  </si>
  <si>
    <t>Garantizar que todas las actuaciones administrativas de la entidad se den dentro del marco de la legalidad</t>
  </si>
  <si>
    <t>Plan de legalidad administrativa</t>
  </si>
  <si>
    <t>Revisar todos los documentos que deba firmar la gerencia y que sean remitidos al área jurídica</t>
  </si>
  <si>
    <t>Documentos revisados</t>
  </si>
  <si>
    <t>Revisión de todos los documentos que se generen en el área contractual</t>
  </si>
  <si>
    <t>Emitir conceptos juridicos de acuerdo a las necesidades institucionales</t>
  </si>
  <si>
    <t>Documento de concepto juridico</t>
  </si>
  <si>
    <t>Creacion  del proceso de cobro coactivo</t>
  </si>
  <si>
    <t>Plan de cobro coactivo</t>
  </si>
  <si>
    <t>Actualizar e implementar el proceso contractual de la entidad</t>
  </si>
  <si>
    <t>Liderar y garantizar el debido proceso en materia contractual en la entidad</t>
  </si>
  <si>
    <t>Planeación contractual</t>
  </si>
  <si>
    <t>Participar en la construccion de los procesos y procedimientos de acuerdo a la modalidad de selección del contratista</t>
  </si>
  <si>
    <t>Procedimiento de contratación directa actualizado</t>
  </si>
  <si>
    <t>Procedimiento de convocatoria pública actualizado</t>
  </si>
  <si>
    <t>Procedimiento de subasta inversa actualizado</t>
  </si>
  <si>
    <t>Actualizar el manual de contratación de la entidad</t>
  </si>
  <si>
    <t>Manual de contratación actualizado y aprobado</t>
  </si>
  <si>
    <t>Satisfacer de manera oportuna las necesidades de la entidad.</t>
  </si>
  <si>
    <t>Plan contractual</t>
  </si>
  <si>
    <t>Garantizar que todas las necesidades de la entidad aprobadas por  gerencia se satisfagan</t>
  </si>
  <si>
    <t>SECOP / base de datos contratación</t>
  </si>
  <si>
    <t>Garantizar que el proceso contractual se ajuste a lo normativo y de ley</t>
  </si>
  <si>
    <t>Debido proceso contractual</t>
  </si>
  <si>
    <t>Evaluar el proceso contractual para proponer acciones de mejora</t>
  </si>
  <si>
    <t>PERIODICIDAD DE SEGUIMIENTO (Depende de cada indicador)</t>
  </si>
  <si>
    <t>EJECUCION REAL(Que porcentaje va de cumplimiento)</t>
  </si>
  <si>
    <t>Desarrollo administrativo</t>
  </si>
  <si>
    <t>Mantener sin riesgo financiero la institucion anualmente</t>
  </si>
  <si>
    <t>Actualización y/o construcción de los documentos del área</t>
  </si>
  <si>
    <t>∑ (fecha generación factura - fecha egreso de usuario ) / N° facturas</t>
  </si>
  <si>
    <t>&lt;= 15</t>
  </si>
  <si>
    <t>Programa de capacitación</t>
  </si>
  <si>
    <t xml:space="preserve">Seguimiento a los procesos de armado y radicación de cuentas </t>
  </si>
  <si>
    <t>Consecución oportuna de soportes administrativos y asistenciales vitales para armado de cuentas</t>
  </si>
  <si>
    <t>Tiempos de entrega de soportes administrativos y de procedimientos asistenciales</t>
  </si>
  <si>
    <t>∑ ( fecha egreso de paciente - fecha de entrega de HC) / Total de pacientes de egreso</t>
  </si>
  <si>
    <t xml:space="preserve">Revision y seguimiento a RIPS </t>
  </si>
  <si>
    <t>Seguimiento a RIPS</t>
  </si>
  <si>
    <t>Seguimiento a RIPS mensual</t>
  </si>
  <si>
    <t xml:space="preserve">Soporte de entrega de RIPS </t>
  </si>
  <si>
    <t>Informe mensual de Causa y motivo de Glosa</t>
  </si>
  <si>
    <t>Devoluciones subsanadas y/o refacturadas</t>
  </si>
  <si>
    <t>Porcentaje de Devoluciones subsanadas y/o refacturadas</t>
  </si>
  <si>
    <t>Fortalecer el proceso de referencia y contrarreferencia del hospital, garantizando los lineamientos normativos  bajo los criterios de oportunidad, eficiencia y eficacia</t>
  </si>
  <si>
    <t>Actualizar los procesos y procedimientos del área de referencia y contrarreferencia</t>
  </si>
  <si>
    <t>Porcentaje  de procesos y procedimientos actualizados</t>
  </si>
  <si>
    <t xml:space="preserve">MENSUAL </t>
  </si>
  <si>
    <t>Control de oportunidad en solicitud y respuesta en gestión de autorizaciones</t>
  </si>
  <si>
    <t>CNT Y Bitacora de referencia</t>
  </si>
  <si>
    <t xml:space="preserve">Garantizar  de manera efectiva la asignación de citas basados en los principios de accesibilidad y oportunidad de acuerdo a las necesidades del usuario y su familia  </t>
  </si>
  <si>
    <t xml:space="preserve">Estructurar e implementar proceso institucional de mercadeo de servicios de salud </t>
  </si>
  <si>
    <t xml:space="preserve">Liderar la construcción e implementación de un plan de mercadeo efectivo del portafolio de servicios que oferta la E.S.E. </t>
  </si>
  <si>
    <t>Construcción de los documentos del área</t>
  </si>
  <si>
    <t>Creación de los procesos y procedimientos del área de mercadeo de servicios</t>
  </si>
  <si>
    <t>Avance en nueva contratacion según portafolio vigente</t>
  </si>
  <si>
    <t>Porcentaje de fidelización a nueva contratación según contratación vigente</t>
  </si>
  <si>
    <t>Panorama general de contratación</t>
  </si>
  <si>
    <r>
      <rPr>
        <b/>
        <sz val="9"/>
        <color theme="1"/>
        <rFont val="Arial"/>
        <family val="2"/>
      </rPr>
      <t>VERSION</t>
    </r>
    <r>
      <rPr>
        <sz val="9"/>
        <color theme="1"/>
        <rFont val="Arial"/>
        <family val="2"/>
      </rPr>
      <t>: 1</t>
    </r>
  </si>
  <si>
    <r>
      <rPr>
        <b/>
        <sz val="9"/>
        <color theme="1"/>
        <rFont val="Arial"/>
        <family val="2"/>
      </rPr>
      <t>CODIGO: F-</t>
    </r>
    <r>
      <rPr>
        <sz val="9"/>
        <color theme="1"/>
        <rFont val="Arial"/>
        <family val="2"/>
      </rPr>
      <t>DE-PE-007</t>
    </r>
  </si>
  <si>
    <r>
      <rPr>
        <b/>
        <sz val="9"/>
        <color theme="1"/>
        <rFont val="Arial"/>
        <family val="2"/>
      </rPr>
      <t>FECHA:</t>
    </r>
    <r>
      <rPr>
        <sz val="9"/>
        <color theme="1"/>
        <rFont val="Arial"/>
        <family val="2"/>
      </rPr>
      <t xml:space="preserve"> 26/01/2021</t>
    </r>
  </si>
  <si>
    <r>
      <rPr>
        <b/>
        <sz val="8"/>
        <color theme="1"/>
        <rFont val="Arial"/>
        <family val="2"/>
      </rPr>
      <t>VERSION</t>
    </r>
    <r>
      <rPr>
        <sz val="8"/>
        <color theme="1"/>
        <rFont val="Arial"/>
        <family val="2"/>
      </rPr>
      <t>: 1</t>
    </r>
  </si>
  <si>
    <r>
      <rPr>
        <b/>
        <sz val="8"/>
        <color theme="1"/>
        <rFont val="Arial"/>
        <family val="2"/>
      </rPr>
      <t>CODIGO: F-</t>
    </r>
    <r>
      <rPr>
        <sz val="8"/>
        <color theme="1"/>
        <rFont val="Arial"/>
        <family val="2"/>
      </rPr>
      <t>DE-PE-007</t>
    </r>
  </si>
  <si>
    <r>
      <rPr>
        <b/>
        <sz val="8"/>
        <color theme="1"/>
        <rFont val="Arial"/>
        <family val="2"/>
      </rPr>
      <t>FECHA:</t>
    </r>
    <r>
      <rPr>
        <sz val="8"/>
        <color theme="1"/>
        <rFont val="Arial"/>
        <family val="2"/>
      </rPr>
      <t xml:space="preserve"> 26/01/2021</t>
    </r>
  </si>
  <si>
    <r>
      <t xml:space="preserve">PERIODICIDAD DE SEGUIMIENTO </t>
    </r>
    <r>
      <rPr>
        <b/>
        <sz val="9"/>
        <color theme="0" tint="-0.14999847407452621"/>
        <rFont val="Arial"/>
        <family val="2"/>
      </rPr>
      <t>(Depende de cada indicador)</t>
    </r>
  </si>
  <si>
    <r>
      <t>EJECUCION REAL</t>
    </r>
    <r>
      <rPr>
        <b/>
        <sz val="9"/>
        <color theme="0" tint="-0.14999847407452621"/>
        <rFont val="Arial"/>
        <family val="2"/>
      </rPr>
      <t>(Que porcentaje va de cumplimiento)</t>
    </r>
  </si>
  <si>
    <t>FACTURACIÓN Y MERCADEO DE SERVICIOS</t>
  </si>
  <si>
    <t>AREA JURIDICA</t>
  </si>
  <si>
    <t>INFRAESTRUCTURA</t>
  </si>
  <si>
    <t>Plan estrategico de Tecnologías de la Información (PETI)</t>
  </si>
  <si>
    <t>Establecer las estrategias y acciones orientadas a implementar la gestión de las Tecnologías de la información acorde a las necesidades de La Empresa Social del Estado Centro de Rehabilitación Integral de Boyacá de manera que genere valor en cada uno de sus procesos y alineados con las metas y objetivos institucionales.</t>
  </si>
  <si>
    <t>Plan de Gestión de  las herramientas metodológicas que propendan por el establecimiento de estrategias que respondan a las necesidades de la E.S.E. y con un enfoque de mejoramiento continuo.</t>
  </si>
  <si>
    <t>Identificar y caracterizar los servicios y la operación</t>
  </si>
  <si>
    <t>Cumplimiento PETI fase 1</t>
  </si>
  <si>
    <t xml:space="preserve">N° de sesiones lideradas y ejecutadas por el área de sistemas establecidas en el PETI / N° total de sesiones planeadas a desarrollar por el área de sistemas ,respecto al PETI </t>
  </si>
  <si>
    <t>Actas de sesión</t>
  </si>
  <si>
    <t>Caracterizacion de ususarios y tendencias tecnologicas</t>
  </si>
  <si>
    <t>Cumplimiento PETI fase 2</t>
  </si>
  <si>
    <t>Identificar mejora y definir estratrategia PETI</t>
  </si>
  <si>
    <t>Cumplimiento PETI fase 3</t>
  </si>
  <si>
    <t>Presentar PETI</t>
  </si>
  <si>
    <t>Cumplimiento PETI fase 4</t>
  </si>
  <si>
    <t>Plan para la Gestion adecuada y oportuna de la provisión de recursos TI que generan confiabilidad y garanticen que la infraestructura tecnológica de la entidad permita el normal funcionamiento de los procesos.</t>
  </si>
  <si>
    <t>Elaborar estrategia TI E.S.E CRIB lineamiento MinTic</t>
  </si>
  <si>
    <t>Creaccion Estrategia TI</t>
  </si>
  <si>
    <t>Estrategia documentada</t>
  </si>
  <si>
    <t>Medicion Estrategia TI</t>
  </si>
  <si>
    <t>N° de lineamientos de la estrategia TI implementados / N° Total de lineamientos TI</t>
  </si>
  <si>
    <t>Informe auditoría</t>
  </si>
  <si>
    <t>Documentar e implemntar  politica de adquisición de hardware y software para la E.S.E</t>
  </si>
  <si>
    <t>Creaccion Politica de adquision de hadware y sofware</t>
  </si>
  <si>
    <t>Politica documentada</t>
  </si>
  <si>
    <t>Medicion Politica de adquision de hadware y sofware</t>
  </si>
  <si>
    <t>N° de necesidades TI donde se implementa la politica de adquisición de hardware y siftware / N° total de necesidades elaboradas por el área de sistemas</t>
  </si>
  <si>
    <t>Informe auditoría / Estudio de necesidad</t>
  </si>
  <si>
    <t>Documentar manual de gerencia de la información para la E.S.E.</t>
  </si>
  <si>
    <t>Creaccion de manual de gerencia de la información para la E.S.E.</t>
  </si>
  <si>
    <t>Manual documentado y aprobado</t>
  </si>
  <si>
    <t>Implementar sistema de gestion de documentos electronicos de archivo (SGDEA)</t>
  </si>
  <si>
    <t xml:space="preserve"> Implementar y articular de manera adecuada la estrategia TI con SIC, SGDEA, Implementación de MSPI para tener dar cabal cumplimiento a los objetivos institucionales.</t>
  </si>
  <si>
    <t>Implementar y articular de manera adecuada la estrategia TI con SIC, SGDEA</t>
  </si>
  <si>
    <t>Diagnoticos de hardware y software para implementación del SGDEA Y SIC</t>
  </si>
  <si>
    <t>Diagnostico SIC, SGDEA</t>
  </si>
  <si>
    <t>Diagnostico documentado</t>
  </si>
  <si>
    <t>Actualizar e implementar el plan anticorrupcion y de atencion al ciudadano</t>
  </si>
  <si>
    <t>Diseñar, establecer e implementar estrategias y acciones que permitan mejorar los Mecanismos de Atención al Ciudadano, para una Rendicion de cuentas adecuada garantizando el acceso a la Información Pública y  la transparencia en las actuaciones públicas.</t>
  </si>
  <si>
    <t>Racionalizacion de los tramites en el SUIT</t>
  </si>
  <si>
    <t>Realizar Racionalizacion en los tramites requeridos por el SUIT</t>
  </si>
  <si>
    <t>Racionalizacion SUIT</t>
  </si>
  <si>
    <t>N° de tramites registrados en SUIT / N° tramites racionalizados</t>
  </si>
  <si>
    <t>SUIT</t>
  </si>
  <si>
    <t>Desarrollar actividades que cumplan con los requisistos del Índice de Transparencia y Acceso a la Información. (ITA)</t>
  </si>
  <si>
    <t>Cumplir con los requisitos establecidos en la matriz de indice de transparencia y acceso a la informacion (ITA)</t>
  </si>
  <si>
    <t>Requisitos Matriz ITA</t>
  </si>
  <si>
    <t>N° de subcategorias aplicables a la E.S.E implementadas / N° total de subcategorías aplicables a la E.S.E</t>
  </si>
  <si>
    <t>Página web</t>
  </si>
  <si>
    <t>Desarrollar politica de Implementacion de gobierno digital</t>
  </si>
  <si>
    <t>Implementar política de gobierno digital MIPG</t>
  </si>
  <si>
    <t>Creaccion de politica de gobierno digital MIPG</t>
  </si>
  <si>
    <t>N° de lineamientos de la politica de gobierno digital MIPG implementados / N° total de lineamientos de la politica de gobierno digital planeados</t>
  </si>
  <si>
    <t>Implementar el modelo de seguridad  y privacidad de la información</t>
  </si>
  <si>
    <t>Establecer las directrices, lineamientos y medidas organizacionales, técnicas, físicas, legales y culturales para la adecuada gestión de la seguridad y privacidad de la información; enmarcadas en la implementación del MSPI (Modelo de Seguridad y Privacidad de la Información) definido por el MINTIC, identificando, valorando y gestionando los riesgos asociados a la misma y propendiendo por garantizar la confidencialidad, integridad y disponibilidad de la información para la empresa social del estado centro de rehabilitación integral de Boyacá.</t>
  </si>
  <si>
    <t>Plan de documentación e implementación MSPI</t>
  </si>
  <si>
    <t>Adaptar el MSPI a las necesidades de la E.SE.</t>
  </si>
  <si>
    <t>Creaccion Documento MSPI</t>
  </si>
  <si>
    <t>MSPI documentado para la E.S.E.</t>
  </si>
  <si>
    <t>SEMESTRE</t>
  </si>
  <si>
    <t>Medicion lineamientos MSPI</t>
  </si>
  <si>
    <t>N° de lineamientos de MSPI implementados en la E.SE. / N° de lineamientos planeados en MSPI</t>
  </si>
  <si>
    <t>Medicion de acciones MSPI</t>
  </si>
  <si>
    <t xml:space="preserve">N° de acciones del plan de seguridad y privacidad de la información en cumplimiento / N° de acciones del plan de seguridad y privacidad de la información </t>
  </si>
  <si>
    <t>Gestionar riesgos de Seguridad y Privacidad de la información, Seguridad Digital y Continuidad de la Operación, de acuerdo con los contextos establecidos en la Entidad</t>
  </si>
  <si>
    <t>Plan de Tratamiento de Riesgos de Seguridad y Privacidad de la Información 2021</t>
  </si>
  <si>
    <t>Implementar las acciones del Plan de Tratamiento de Riesgos de Seguridad y Privacidad de la Información 2021</t>
  </si>
  <si>
    <t>Medicion plan de tratamiento de riesgos y seguridad de la informacion</t>
  </si>
  <si>
    <t xml:space="preserve">N° de acciones del plan de Tratamiento de Riesgos de Seguridad y Privacidad de la Información 2021 en cumplimiento / N° de acciones del plan de Tratamiento de Riesgos de Seguridad y Privacidad de la Información 2021 </t>
  </si>
  <si>
    <t>Plan de gestión de Tecnologías de Información</t>
  </si>
  <si>
    <t>Garantizar el adecuado funcionamiento de las tecnologías de información y
comunicación (software y hardware) en las diferentes dependencias de la
Institución</t>
  </si>
  <si>
    <t>Aplica a todos a los procesos de la E.S.E. El proceso cubre toda la asistencia técnica requerida por los funcionarios y contratistas para el normal funcionamiento de los equipos
de cómputo y el mejor aprovechamiento de los mismos. Adicionalmente, el soporte requerido en eventos que realiza la E.S.E.</t>
  </si>
  <si>
    <t>Garantizar el soporte tecnico a todas las areas de la E.S.E</t>
  </si>
  <si>
    <t>Soporte tecnico</t>
  </si>
  <si>
    <t>N° de solicitudes de soporte tecnico realizadas en todas las  areas de la E.SE / N° de soporte tecnico solicitadas a las diferentes areas de la E.S.E</t>
  </si>
  <si>
    <t>Bitacora de solicitudes de mantenimeinto</t>
  </si>
  <si>
    <r>
      <t xml:space="preserve">LINEA ESTRATEGICA </t>
    </r>
    <r>
      <rPr>
        <b/>
        <sz val="9"/>
        <color theme="0" tint="-0.14999847407452621"/>
        <rFont val="Arial"/>
        <family val="2"/>
      </rPr>
      <t>(Plan de desarrollo)</t>
    </r>
  </si>
  <si>
    <r>
      <t xml:space="preserve">OBJETIVO </t>
    </r>
    <r>
      <rPr>
        <b/>
        <sz val="9"/>
        <color theme="0" tint="-0.14999847407452621"/>
        <rFont val="Arial"/>
        <family val="2"/>
      </rPr>
      <t>(De su plan de gestión)</t>
    </r>
  </si>
  <si>
    <r>
      <t>PLAN (</t>
    </r>
    <r>
      <rPr>
        <b/>
        <sz val="9"/>
        <color theme="0" tint="-0.14999847407452621"/>
        <rFont val="Arial"/>
        <family val="2"/>
      </rPr>
      <t>Como va a cumplir el objetivo, cada objetivo debe tener como minimo 2 planes)</t>
    </r>
  </si>
  <si>
    <r>
      <t xml:space="preserve">METAS QUE DAN CUMPLIMIENTO AL PLAN </t>
    </r>
    <r>
      <rPr>
        <b/>
        <sz val="9"/>
        <color theme="0" tint="-0.14999847407452621"/>
        <rFont val="Arial"/>
        <family val="2"/>
      </rPr>
      <t>(Minimo 2 por plan- se pueden incluir productos)</t>
    </r>
  </si>
  <si>
    <r>
      <t>NOMBRE DEL INDICADOR</t>
    </r>
    <r>
      <rPr>
        <b/>
        <sz val="9"/>
        <color theme="0" tint="-0.14999847407452621"/>
        <rFont val="Arial"/>
        <family val="2"/>
      </rPr>
      <t xml:space="preserve"> (Mide la meta)</t>
    </r>
  </si>
  <si>
    <r>
      <t xml:space="preserve">FUENTE </t>
    </r>
    <r>
      <rPr>
        <b/>
        <sz val="9"/>
        <color theme="0" tint="-0.14999847407452621"/>
        <rFont val="Arial"/>
        <family val="2"/>
      </rPr>
      <t>(Hace referencia al documento donde se puede verificar el cumplimiento)</t>
    </r>
  </si>
  <si>
    <t>ÁREA DE SISTEMAS</t>
  </si>
  <si>
    <t xml:space="preserve">MARTHA LUCIA APONTE </t>
  </si>
  <si>
    <t>CAMILO ANDRES RODRIGUEZ FARFAN</t>
  </si>
  <si>
    <t>PLAN OPERATIVO POR AREA</t>
  </si>
  <si>
    <t>SUBGERENCIA CIENTIFICA</t>
  </si>
  <si>
    <t>Mónica Fernanda Cárdenas Hurtado</t>
  </si>
  <si>
    <t>Realizar una reunion trimestral con alianza de usuarios</t>
  </si>
  <si>
    <t>Garantizar el fomento de la integridad y la transparencia  en la gestion de los procesos</t>
  </si>
  <si>
    <t>Plan de trabajo de participación social y comites institucionales de SIAU, PQRS y Etica</t>
  </si>
  <si>
    <t xml:space="preserve"> Integrar  en los procesos de la ESE la participacion ciudadana </t>
  </si>
  <si>
    <t>Proporción de cumplimiento de reuniones con alianza de usuarios</t>
  </si>
  <si>
    <t>N° de  Reuniones realizadas con alianza de usuarios/ N° de reuniones planeadas con alianza de usuarios *100%</t>
  </si>
  <si>
    <t>Cumplimiento de cronograma de participación social y soportes del ejecución mismo</t>
  </si>
  <si>
    <t>N.A</t>
  </si>
  <si>
    <t>Fortalecer el programa de informacion y atencion al usuario</t>
  </si>
  <si>
    <t>Documentar e implementar programa de Atención al usuario y trabajo social en la ESE</t>
  </si>
  <si>
    <t>Implementar el programa de atención al usuario y trabajo social de la E.S.E.</t>
  </si>
  <si>
    <t>Proporción de cumplimiento a cronograma de SIAU</t>
  </si>
  <si>
    <t>N° de lineamientos del programa  SIAU implementados  / N° de lineamientos del programa SIAU*100%</t>
  </si>
  <si>
    <t>Cumplimiento de cronograma de SIAU y soportes de ejecución del mismo</t>
  </si>
  <si>
    <t>Verificar que las universidades con las que se tiene convenio docencia-asistencial garanticen la presentación de los planes de práctica</t>
  </si>
  <si>
    <t>Contribuir al fomento de la formación academica en Salud del departamento mediante ejecución de convenios docencia servicio.</t>
  </si>
  <si>
    <t xml:space="preserve">Plan de  articulación de plan de practicas. </t>
  </si>
  <si>
    <t>Dar cumplimiento al seguimiento de planes de practica.</t>
  </si>
  <si>
    <t>Proporción de cumplimiento a entrega de planes de practica por parte de las universidades</t>
  </si>
  <si>
    <t>Grupos de estudiantes con plan de práctica/Total de grupos de estudiantes*100%</t>
  </si>
  <si>
    <t>Listas de Chequeo de convenio docencia servicio</t>
  </si>
  <si>
    <t>DESARROLLO DE SERVICIOS</t>
  </si>
  <si>
    <t>Actualizar el modelo de prestación de servicios en salud mental</t>
  </si>
  <si>
    <t xml:space="preserve">Generar, actualizar  e implementar modificaciones del Modelo de prestacion de servicio, procesos de rehabilitación personal, comunitaria  que abarque promocion, prevencion primaria y secundaria en el ambito de salud mental  </t>
  </si>
  <si>
    <t>Realizar renovación documental y procesal acorde a las necesidades propias de la comunidad y de los usuarios de la ESE a nivel de los servicios asistenciales y de apoyo.</t>
  </si>
  <si>
    <t>Actualizar, socializar y medir adherencia al Modelo de prestación de servicios de la ESE CRIB</t>
  </si>
  <si>
    <t>Proporción de Adherencia al Modelo de prestación de servicios de la ESE CRIB</t>
  </si>
  <si>
    <t>N° de personas con evaluacion sobresaliente del Modelo /Total de personas evaluadas *100%</t>
  </si>
  <si>
    <t xml:space="preserve">Evaluación de adherencia al modelo </t>
  </si>
  <si>
    <t>Fortalecer los procesos de rehabilitación en salud mental</t>
  </si>
  <si>
    <t>Actualizar, socializar e implementar procesos de Rehabilitacion en salud mental</t>
  </si>
  <si>
    <t xml:space="preserve">Proporción de cumplimiento de procesos implementados en Rehabilitación en Salud mental </t>
  </si>
  <si>
    <t>N° de procesos implementados de Rehabilitacion en Salud Mental/Total de procesos planteados*100%</t>
  </si>
  <si>
    <t>Cumplimiento de cronograma de procesos en rehabilitacion Mental</t>
  </si>
  <si>
    <t>Fortalecer el vínvulo familiar y comunitario del paciente</t>
  </si>
  <si>
    <t>Generar espacios y programas intrahospitaraios y ambulatorios de integración familia paciente encaminado a fortalecimiento manejo de paciente con discapacidad mental</t>
  </si>
  <si>
    <t xml:space="preserve">Proporciónde cumplimiento de procesos implementados en Rehabilitación en Salud mental </t>
  </si>
  <si>
    <t>N° de actividadesejecutadas  para Integración de la familia con el paciente mental /Total de  actividades programadas*100%</t>
  </si>
  <si>
    <t>Proceso de Integración familia/ paciente y cronogramas</t>
  </si>
  <si>
    <t>Implementar un programa de desarrollo de competencias y habilidades del paciente</t>
  </si>
  <si>
    <t>Formulación e implementación del plan de Promoción , prevención y protección de la salud mental</t>
  </si>
  <si>
    <t>Documenta programa de P y P en Salud mental, socializar y evaluar resultados</t>
  </si>
  <si>
    <t>N° de actividadesejecutadas   en Py P de Salud mental /Total de  actividades programadas*100%</t>
  </si>
  <si>
    <t>Cumplimiento de cronograma de SIAU</t>
  </si>
  <si>
    <t>Desarrollar de programas de fortalecimiento de cada uno de los servicios institucionales</t>
  </si>
  <si>
    <t>Revisar, documentar y actualizacion de procesos con direccionamiento hacia la acreditación de cada uno de los servicios.</t>
  </si>
  <si>
    <t>Generar actualización de procesos y procedimientos por cada area asistencial de la ESE</t>
  </si>
  <si>
    <t xml:space="preserve">Proporción de cumplimiento de cronogramas de trabajo por servicio asistencial de la ESE </t>
  </si>
  <si>
    <t>N° de actividades ejecutadas en cronograma pos servicio /Total de  actividades programadas*100%</t>
  </si>
  <si>
    <t xml:space="preserve"> Procesos y procedimientos actualizados 
Cumplimiento de cronograma de plan de trabajo por cada unidad</t>
  </si>
  <si>
    <t>Elaborar estudio de conveniencia de habilitacion de nuevos servicios</t>
  </si>
  <si>
    <t>Presentar proyectos que permitan ampliacion de capacidad instalada y de apertura de servicios que favorezcan la integralidad y crecimiento economico a la ESE</t>
  </si>
  <si>
    <t>Optimizar la capacidad instalada a
fin de aumentar la producción de los
servicios</t>
  </si>
  <si>
    <t>Valorar necesidades propias del mercado en salud que permitan generar soluciones en Salud al Departamento</t>
  </si>
  <si>
    <t>Proporción crecimiento servicios</t>
  </si>
  <si>
    <t>Portafolio de Servicio</t>
  </si>
  <si>
    <t>Habilitar nuevos servicios de acuerdo a los resultados del estudio de conveniencia</t>
  </si>
  <si>
    <t xml:space="preserve">Proporción de aumento de capacidad hospitalaria en internación. </t>
  </si>
  <si>
    <t>Numero de camas hospitalarias habiltadas adicionales para 2021 de la ESE CRIB/ Total de camas de habilitadas 2020 de la ESE CRIB*100%</t>
  </si>
  <si>
    <t>Informes de REPS</t>
  </si>
  <si>
    <t>Obtener certificación de buenas practicas de elaboración de acuerdo al parágrafo 5 del artículo 11 del
Decreto 2200 de 2005  y  resolucion 1403 de 2007 del Modelo de Gestión del servicio farmacéutico</t>
  </si>
  <si>
    <t>Certificar a la ESE en buenas practicas clinicas  de Servicio Farmaceutico</t>
  </si>
  <si>
    <t xml:space="preserve">Promover la mejora del servicio farmaceutico para busqueda de la certificación de su modelo de gestion a corde a Normatividad Invima </t>
  </si>
  <si>
    <t xml:space="preserve">Revisar, documentar e implementar procesos a nivel del servicio farmaceutico en busqueda de certificacion de buenas practicas </t>
  </si>
  <si>
    <t>Proporción de cumplimiento de plan de trabajo de servicio farmaceutico</t>
  </si>
  <si>
    <t>N° de  actividades ejecutadas/ N° actividades programadas de plan de trabajo de servicio farmaceutico *100%</t>
  </si>
  <si>
    <t>Cronograma de plan de trabajo del servicio Farmaceutico, Planes de Mejoramiento de farmacia y soporte de ejecución de actividades</t>
  </si>
  <si>
    <t>Establecer lineamiento institucional sobre dignificación y reducción del estigma del paciente mental</t>
  </si>
  <si>
    <t>Implementar Programas comunitarios de educació, prevención   y manejo de Salud Mental</t>
  </si>
  <si>
    <t>Generación y articulación programa de Salud Mental basado en interacción comunitaria para reducción de estigma</t>
  </si>
  <si>
    <t>Realizar un programa de integración  social que permita capacitacion de dignificación del paciente mental y reducción del estigma</t>
  </si>
  <si>
    <t>Proporción de cumplimiento de actividades de reducción del estigma del paciente mental</t>
  </si>
  <si>
    <t>N° de  actividades ejecutadas/ N° actividades programadas de reducción de estigma *100%</t>
  </si>
  <si>
    <t>Cronograma de plan de trabajo de plan participación social</t>
  </si>
  <si>
    <t>Capacitar al talento humano sobre dignificación del paciente mental y reducción del estigma</t>
  </si>
  <si>
    <r>
      <t xml:space="preserve">LINEA ESTRATEGICA </t>
    </r>
    <r>
      <rPr>
        <b/>
        <sz val="8"/>
        <color theme="0" tint="-0.14999847407452621"/>
        <rFont val="Arial"/>
        <family val="2"/>
      </rPr>
      <t>(Plan de desarrollo)</t>
    </r>
  </si>
  <si>
    <r>
      <t xml:space="preserve">OBJETIVO </t>
    </r>
    <r>
      <rPr>
        <b/>
        <sz val="8"/>
        <color theme="0" tint="-0.14999847407452621"/>
        <rFont val="Arial"/>
        <family val="2"/>
      </rPr>
      <t>(De su plan de gestión)</t>
    </r>
  </si>
  <si>
    <r>
      <t>PLAN (</t>
    </r>
    <r>
      <rPr>
        <b/>
        <sz val="8"/>
        <color theme="0" tint="-0.14999847407452621"/>
        <rFont val="Arial"/>
        <family val="2"/>
      </rPr>
      <t>Como va a cumplir el objetivo, cada objetivo debe tener como minimo 2 planes)</t>
    </r>
  </si>
  <si>
    <r>
      <t xml:space="preserve">METAS QUE DAN CUMPLIMIENTO AL PLAN </t>
    </r>
    <r>
      <rPr>
        <b/>
        <sz val="8"/>
        <color theme="0" tint="-0.14999847407452621"/>
        <rFont val="Arial"/>
        <family val="2"/>
      </rPr>
      <t>(Minimo 2 por plan- se pueden incluir productos)</t>
    </r>
  </si>
  <si>
    <r>
      <t>NOMBRE DEL INDICADOR</t>
    </r>
    <r>
      <rPr>
        <b/>
        <sz val="8"/>
        <color theme="0" tint="-0.14999847407452621"/>
        <rFont val="Arial"/>
        <family val="2"/>
      </rPr>
      <t xml:space="preserve"> (Mide la meta)</t>
    </r>
  </si>
  <si>
    <r>
      <t xml:space="preserve">FUENTE </t>
    </r>
    <r>
      <rPr>
        <b/>
        <sz val="8"/>
        <color theme="0" tint="-0.14999847407452621"/>
        <rFont val="Arial"/>
        <family val="2"/>
      </rPr>
      <t>(Hace referencia al documento donde se puede verificar el cumplimiento)</t>
    </r>
  </si>
  <si>
    <r>
      <t xml:space="preserve">PERIODICIDAD DE SEGUIMIENTO </t>
    </r>
    <r>
      <rPr>
        <b/>
        <sz val="8"/>
        <color theme="0" tint="-0.14999847407452621"/>
        <rFont val="Arial"/>
        <family val="2"/>
      </rPr>
      <t>(Depende de cada indicador)</t>
    </r>
  </si>
  <si>
    <r>
      <t>EJECUCION REAL</t>
    </r>
    <r>
      <rPr>
        <b/>
        <sz val="8"/>
        <color theme="0" tint="-0.14999847407452621"/>
        <rFont val="Arial"/>
        <family val="2"/>
      </rPr>
      <t>(Que porcentaje va de cumplimiento)</t>
    </r>
  </si>
  <si>
    <t>CALIDAD</t>
  </si>
  <si>
    <t>DIANA MILENA MORENO PINILLA (AUDITOR DE CALIDAD Y REFERENTE DE SEGURIDAD DEL PACIENTE)
BLANCA NUBIA VASQUEZ MORENO (AUDITOR  Y ASESOR DE CALIDAD)</t>
  </si>
  <si>
    <t>Diagnosticar el estado actual del marco procedimental institucional por procesos</t>
  </si>
  <si>
    <t>Dar cumplimiento a los estandares Minimos de Habilitación (marco procedimental)</t>
  </si>
  <si>
    <t>Diagnostico  de estado actual del marco procedimental (documentos basicos) para la prestación de los servicios de salud bajo estandares de calidad, eficacia y eficiencia.</t>
  </si>
  <si>
    <t xml:space="preserve">listado de documentos basicos requeridos por cada area Misional de la institución </t>
  </si>
  <si>
    <t>Documentos del Nivel Misional</t>
  </si>
  <si>
    <t xml:space="preserve">Porcentaje de areas Misionales con Diagnostico del estado actual de documentos basicos </t>
  </si>
  <si>
    <t>N° de areas misionales con Diagnostico documental/ N° de areas misionales de la Institucion  (x100)</t>
  </si>
  <si>
    <t>Informe del estado actual del marco procedimental del area Misional de  la Institución</t>
  </si>
  <si>
    <t>Listado de maestro de documentos / Documentos del Nivel Misional de la Institución</t>
  </si>
  <si>
    <t>Porcentaje de documentos construidos en el area Misional de la Institución</t>
  </si>
  <si>
    <t xml:space="preserve">Listado de Asistencia a Socializaciones </t>
  </si>
  <si>
    <t>Desarrollo de Servicios</t>
  </si>
  <si>
    <t xml:space="preserve">implementar y mantener el cumplimiento de los estandares de habilitación </t>
  </si>
  <si>
    <t>Dar cumplimiento a los estandares Minimos de Habilitación (resolución 3100 de 2019)</t>
  </si>
  <si>
    <t xml:space="preserve">Auditoria concurrente y por servicio estandares Minimos de Habilitación </t>
  </si>
  <si>
    <t>Porcentaje de cumplimiento a programa de auditoria resolución 3100 de 2019</t>
  </si>
  <si>
    <t xml:space="preserve">Numero de servicios Misionales auditados en la vigencia / total de servicios ofertados en la Institución </t>
  </si>
  <si>
    <t>Cronograma de auditoria a los Servicios ofertados /Informe de auditoria</t>
  </si>
  <si>
    <t>Porcentaje de cumplimiento a planes de mejoramiento del  nivel Misional</t>
  </si>
  <si>
    <t xml:space="preserve">Planes de Mejoramiento area asistencial </t>
  </si>
  <si>
    <t>Socialización de los manuales,  programas, procedimientos,  formatos, por areas misionales de la institución.</t>
  </si>
  <si>
    <t>Porcentaje de profesionales de salud y de apoyo que conocen los manuales, programas, procedimientos, formatos de nivel  misional</t>
  </si>
  <si>
    <t>Numero de profesionales de la salud y de apoyo capacitados/ total de profesionales de la salud y de apoyo del area misional</t>
  </si>
  <si>
    <t xml:space="preserve">Evaluación adherencia a procedimientos </t>
  </si>
  <si>
    <t>Porcentaje de profesionales de salud y de apoyo a quienes se les evalua manuales, programas, procedimientos, formatos de nivel  misional</t>
  </si>
  <si>
    <t>Numero de profesionales de la salud y de apoyo evaluados/ total de profesionales de la salud y de apoyo del area misional</t>
  </si>
  <si>
    <t xml:space="preserve">Resultado de Evaluaciones </t>
  </si>
  <si>
    <t xml:space="preserve">Actualizacion documental de practicas seguras </t>
  </si>
  <si>
    <t>Porcentaje de actualizacion de practicas segurras según programa de seguridad del paciente x 100</t>
  </si>
  <si>
    <t>Numero de practicas seguras actualizadas/ total de practicas segurras según programa de seguridad del paciente x 100</t>
  </si>
  <si>
    <t>Documento de actualizacion</t>
  </si>
  <si>
    <t xml:space="preserve">Politica seguridad del paciente </t>
  </si>
  <si>
    <t>Porcentaje de profesionales de salud y de apoyo a quienes se les evalua la politica de seguridad del paciente</t>
  </si>
  <si>
    <t>Garantizar el cumplimiento  de las practicas seguras aplicables en la institución</t>
  </si>
  <si>
    <t>Servicios Seguros "rondas de seguridad"</t>
  </si>
  <si>
    <t xml:space="preserve">Desarrollar Rondas de Seguridad acorde a los procesos socializados y evaluados </t>
  </si>
  <si>
    <t xml:space="preserve">Porcentaje de  Cumplimiento a Rondas de Seguridad </t>
  </si>
  <si>
    <t>Presentar autoevaluación anual  de estándares de acreditación</t>
  </si>
  <si>
    <t>Dar cumplimiento a los estandares de acreditación decreto  903 de 2014</t>
  </si>
  <si>
    <t>La acreditación nuestro compromiso</t>
  </si>
  <si>
    <t>Porcentaje de cumplimiento a programa de auditoria decreto 903 de 2014</t>
  </si>
  <si>
    <t>Implementación del PAMEC</t>
  </si>
  <si>
    <t>Dar cumplimiento al compoenete de auditoria para el mejoramiento Continuo</t>
  </si>
  <si>
    <t>Construcción del PAMEC  2021</t>
  </si>
  <si>
    <t>Elaboración de documento PAMEC y aprobación por la  Secretaria de Salud de Boyacá</t>
  </si>
  <si>
    <t xml:space="preserve">Documento PAMEC,  Certificación de Aprobación </t>
  </si>
  <si>
    <t>Seguimiento a PAMEC 2021</t>
  </si>
  <si>
    <t>Porcentaje de cumplimiento de  PAMEC 2021</t>
  </si>
  <si>
    <t>Numero de Actividades Ejecutadas del PAMEC/ Total deActividades programadas (X100)</t>
  </si>
  <si>
    <t>ANEXO 1445 SEGUIMIENTO A PAMEC</t>
  </si>
  <si>
    <t xml:space="preserve">Seguimiento a cumplimiento a Comites Institucionales </t>
  </si>
  <si>
    <t>Porcentaje de cumplimiento de comites Institucionales</t>
  </si>
  <si>
    <t>Numero de comites realizados /Total deActividades programadas (X100)</t>
  </si>
  <si>
    <t xml:space="preserve">CMC- GC- F05  ACTA DE COMITÉ </t>
  </si>
  <si>
    <t xml:space="preserve">Seguimiento a Planes Operativos de los comites </t>
  </si>
  <si>
    <t xml:space="preserve">Porcentaje de cumplimiento de Planes Operativos </t>
  </si>
  <si>
    <t>Numero de planes Operativos  ejecutados  /Total de planes Operativos programados  (X100)</t>
  </si>
  <si>
    <t xml:space="preserve"> DE-PE-F02 PLAN OPERATIVO</t>
  </si>
  <si>
    <t xml:space="preserve">Seguimiento a Planes  de Mejora  de los comites </t>
  </si>
  <si>
    <t xml:space="preserve">Porcentaje de cumplimiento de Planes de mejora </t>
  </si>
  <si>
    <t>Numero de planes de Mejora   ejecutados  /Total de planes de mejora programados  (X100)</t>
  </si>
  <si>
    <t>PLAN DE MEJORA</t>
  </si>
  <si>
    <t>GLORIA MARIA CAMPILLO NIÑO</t>
  </si>
  <si>
    <t>Incrementar el recaudo efectivo de ingresos  de la vigencia</t>
  </si>
  <si>
    <t>Garantizar el cobro efectivo de la facturacion generada por servicios prestados, permitiendo el adecuado flujo de de recursos con las entidades con las cuales se tiene acuerdo contractual y hacer exigible el recaudo de los recursos que son objeto de glosa</t>
  </si>
  <si>
    <t xml:space="preserve">Plan de  auditoria de prefacturacion de  cuentas medicas hospitalarias 
</t>
  </si>
  <si>
    <t>Formato prefacturacion y relacion de facturacion entregada por la coordinacion del area</t>
  </si>
  <si>
    <t>Respuesta de objeciones dentor de los tiempos establecidos por la Ley 1438 de 2011 Articulo 57</t>
  </si>
  <si>
    <t xml:space="preserve">Formato de respuesta de objeciones y correo electronico institucional de auditoria .Informe mensual </t>
  </si>
  <si>
    <t>Conciliacion de GlosasCuentas medicas ,</t>
  </si>
  <si>
    <t xml:space="preserve">Formato de conciliacion de Glosas . Informe mensual </t>
  </si>
  <si>
    <t>Alcanzar estándares superiores de calidad en la prestación de servicios de salud minimizando los riesgos para el paciente y su familias</t>
  </si>
  <si>
    <t>Garantizar la adecuada prestacion del servicio desde la pertinencia , oportunidad y calidad permitiendo asi  un cobro efectivo de los servicios con Calidad</t>
  </si>
  <si>
    <t>Auditoria Concurrente</t>
  </si>
  <si>
    <t>Numero de Auditorias EJECUTADAS al mes por unidad /Numero de actividades PROGRAMADAS mes x100%</t>
  </si>
  <si>
    <t>Verificar el cumplimiento de adherencia de  guias de atencion en salud</t>
  </si>
  <si>
    <t>Auditoria de Adherencia según cronograma de socializacion de las mismas</t>
  </si>
  <si>
    <t>Realizar Auditoria de las historias clinicas en el cumplimiento de la normatividad vigente para su diligenciamiento</t>
  </si>
  <si>
    <t xml:space="preserve">Formato de auditora de Hitoria clinica y formato de evaluacion </t>
  </si>
  <si>
    <t>Realizar evaluacion de la adherencia a guias de manejo</t>
  </si>
  <si>
    <t>N° de evaluaciones de adherencia a guías de manejo / Total de evaluaciones planeadas</t>
  </si>
  <si>
    <t>AUDITORIA MEDICA</t>
  </si>
  <si>
    <t>OBJETIVO</t>
  </si>
  <si>
    <t>PLAN</t>
  </si>
  <si>
    <t>METAS QUE DAN CUMPLIMIENTO AL PLAN</t>
  </si>
  <si>
    <t>NOMBRE DEL INDICADOR</t>
  </si>
  <si>
    <t>FUENTE</t>
  </si>
  <si>
    <t>PERIODICIDAD DE SEGUIMIENTO</t>
  </si>
  <si>
    <t>EJECUCION REAL</t>
  </si>
  <si>
    <t>Talento Humano</t>
  </si>
  <si>
    <t>Actualizar el PETH alineandolo con MIPG</t>
  </si>
  <si>
    <t>Definir los lineamientos institucionales para el talento humano de la entidad.</t>
  </si>
  <si>
    <t>Plan estrategico de talento humano</t>
  </si>
  <si>
    <t>Implementar PETH actualizado</t>
  </si>
  <si>
    <t>Garantizar que se implementen los lineamientos institucionales para el talento humano de la entidad.</t>
  </si>
  <si>
    <t>Implementar los planes establecidos en el PETH</t>
  </si>
  <si>
    <t>Informe de auditoria</t>
  </si>
  <si>
    <t>Mejorar el PETH de acuerdo a los hallazgos de la evaluacion</t>
  </si>
  <si>
    <t>Implementar las acciones de mejora en el PETH de acuerdo a los hallazgos en su evaluacion</t>
  </si>
  <si>
    <t>Mejorar el PETH de acuerdo a los hallazgos de las evaluaciones</t>
  </si>
  <si>
    <t>Realizar estudio de carga de trabajo en la ESE CRIB</t>
  </si>
  <si>
    <t>Mantener actualizado el estudio de carga de trabajo en la ESE CRIB</t>
  </si>
  <si>
    <t>Formalización del empleo</t>
  </si>
  <si>
    <t>Documento de estudio de carga de trabajo</t>
  </si>
  <si>
    <t>Actualizar el manual de funciones y competencias</t>
  </si>
  <si>
    <t>Mantener actualizado el manual de funciones y competencias</t>
  </si>
  <si>
    <t>Manual de funciones y competencias actualizado</t>
  </si>
  <si>
    <t>Elaborar e implementar plan de formalizacion laboral</t>
  </si>
  <si>
    <t>Garantizar que se implementen los lineamientos normativos relacionados con formalizacion laboral</t>
  </si>
  <si>
    <t>Desarrollo Administrativo</t>
  </si>
  <si>
    <t>Creacion e implementacion del plan de gestion institucional de recursos financieros (GIRF)</t>
  </si>
  <si>
    <t>Definir los lineamientos institucionales relacionados con la gestion institucional de recursos financieros (GIRF)</t>
  </si>
  <si>
    <t>Plan de Gestion institucional de recursos financieros (GIRF)</t>
  </si>
  <si>
    <t>Documento de GIRF aprobado</t>
  </si>
  <si>
    <t>Hacer seguimiento mensual del cumplimiento de la Resolución No 2509 de 2012 para garantizar que la entidad se mantenga sin riesgo financiero</t>
  </si>
  <si>
    <t>Certificado Hospital sin riesgo</t>
  </si>
  <si>
    <t>Diseñar e implementar estrategias para la reduccion de costo operativo y el gasto administrativo buscando la eficiencia de recursos</t>
  </si>
  <si>
    <t>Definir las estrategias para la reduccion de costo operativo y el gasto administrativo buscando la eficiencia de recursos</t>
  </si>
  <si>
    <t>Mantener reconocimiento ambiental de hospital sostenible</t>
  </si>
  <si>
    <t>Definir las actividades que propendan por el reconocimiento ambiental de hospital sostenible</t>
  </si>
  <si>
    <t>Gestion ambiental</t>
  </si>
  <si>
    <t>Informe de auditoria / Reconocimiento hospital sostenible (En caso de estar disponible)</t>
  </si>
  <si>
    <t>Mantener actualizado el manual de funcionamiento de comités institucionales</t>
  </si>
  <si>
    <t>Gestión integral de la  calidad administrativa</t>
  </si>
  <si>
    <t>Crear e  implementar el manual de funcionamiento de comités institucionales</t>
  </si>
  <si>
    <t>Elaborar e implementar plan institucional de archivo</t>
  </si>
  <si>
    <t>Definir los lineamientos institucionales para adelantar el plan institucional de archivo</t>
  </si>
  <si>
    <t>Plan Institucional de arhivo (PINAR)</t>
  </si>
  <si>
    <t>Organizar el fondo documental institucional</t>
  </si>
  <si>
    <t>Contratar la actualización del fondo documental institucional</t>
  </si>
  <si>
    <t xml:space="preserve">Fondo documental organizado de la E.S.E. </t>
  </si>
  <si>
    <t>Implementar el sistema integrado de conservacion documental (SIC)</t>
  </si>
  <si>
    <t>Definir los lineamientos institucionales para implementar el sistema integrado de conservacion documental (SIC)</t>
  </si>
  <si>
    <t>Definir los lineamientos institucionales para implementar sistema de gestion de documentos electronicos de archivo (SGDEA)</t>
  </si>
  <si>
    <t>Plan estrategico de preservacion de documentos electronicos</t>
  </si>
  <si>
    <t>Fortalecer la participacion de la veeduria ciudadana y la alianza de usuarios en las actividades de la ESE</t>
  </si>
  <si>
    <t>Definir los lineamientos institucionales para fortalecer la participacion de la veeduria ciudadana y la alianza de usuarios en las actividades de la ESE</t>
  </si>
  <si>
    <t>Gerencia de la participacion ciudadana</t>
  </si>
  <si>
    <t>Elaborar plan de gestión del conocimiento y la innovación</t>
  </si>
  <si>
    <t>Definir los lineamientos institucionales del plan de gestión del conocimiento y la innovación</t>
  </si>
  <si>
    <t>Plan de gestion de conocimiento y la innovación</t>
  </si>
  <si>
    <t xml:space="preserve"> Plan de gestión de conocimiento y la innovación documentado</t>
  </si>
  <si>
    <t>Infraestructura</t>
  </si>
  <si>
    <t>Adecuar la infraestructura por servicio para mantener condiciones dignas de atención priorizando servicios</t>
  </si>
  <si>
    <t>Definir los lineamientos institucionales para mantener condiciones dignas de atención priorizando servicios desde el punto de vista de infraestructura</t>
  </si>
  <si>
    <t>Mantenimiento hospitalario</t>
  </si>
  <si>
    <t>JESÚS ANTONIO SALAMANCA TORRES</t>
  </si>
  <si>
    <t xml:space="preserve">NOMBRE DEL ÁREA: COMUNICACIONES </t>
  </si>
  <si>
    <t>ANGELA PATRICIA MOLINA MUÑOZ</t>
  </si>
  <si>
    <t>Mejorar el sistema de informacion de la página web</t>
  </si>
  <si>
    <t>Apoyar la elaboracion de piezas  publicitarias para la promoción de Empresa Social del Estado Centro de Rehabilitación Integral de Boyaca  a través de la pagina WEB</t>
  </si>
  <si>
    <t>Plan de diseño y diagramación de las piezas publicitarias que se publican en la entidad</t>
  </si>
  <si>
    <t>Apoyar el diseño de todas las piezas publicitarias que genera la entidad</t>
  </si>
  <si>
    <t>Diseño de piezas publicitarias</t>
  </si>
  <si>
    <t>Numero de piezas publicitarias diseñadas y diagramadas por comunicaciones  / N° total de piezas publicitarias que se publican en página web</t>
  </si>
  <si>
    <t xml:space="preserve">pagina web / listado de piezas publicitarias aprobadas y cargadas </t>
  </si>
  <si>
    <t>Gestionar la aprobación de todas las piezas publicitarias a gerencia y/o subgerencias</t>
  </si>
  <si>
    <t>Aprobacion de piezas publicitarias</t>
  </si>
  <si>
    <t>Numero de piezas publicitarias aprobadas  por gerencia o subgerencias  / N° de piezas publicitarias publicadas en la página web</t>
  </si>
  <si>
    <t>Promover la imagen de la Empresa Social del Estado Centro de Rehabilitación Integral de Boyaca  a través de un plan de educación a la comunidad.</t>
  </si>
  <si>
    <t>Planificacion  del  Programa "2021 año de retos para la salud mental"</t>
  </si>
  <si>
    <t>Presentar el plan mensual del programa para aprobación de gerencia</t>
  </si>
  <si>
    <t>Plan aprobado</t>
  </si>
  <si>
    <t>Plan del mes siguiente presentado en comité de gestión y desempeño</t>
  </si>
  <si>
    <t>Acta de comité de gestión y desempeño</t>
  </si>
  <si>
    <t xml:space="preserve">Un programa de educación  en salud mental dirigido a la comunidad </t>
  </si>
  <si>
    <t xml:space="preserve">cumplimiento </t>
  </si>
  <si>
    <t>N° de actividades del plan ejecutadas / N° de activiadades planeadas</t>
  </si>
  <si>
    <t xml:space="preserve">documento </t>
  </si>
  <si>
    <t>Promover los servicios de la Empresa Social del Estado Centro de Rehabilitación Integral de Boyacá</t>
  </si>
  <si>
    <t xml:space="preserve">Diseñar y diagramar portafolio de servicios </t>
  </si>
  <si>
    <t xml:space="preserve">Diseñar un portafolio de servicios para pagina web institucional </t>
  </si>
  <si>
    <t>Portafolio de servicios interactivo</t>
  </si>
  <si>
    <t>portafolio de servicios en pagina web</t>
  </si>
  <si>
    <t xml:space="preserve">Diseñar un portafolio de servicios fïsico </t>
  </si>
  <si>
    <t>un portafolio de servicios documentado</t>
  </si>
  <si>
    <t>Propender por la divulgación de la información de la E.S.E para con los grupos de valor</t>
  </si>
  <si>
    <t>CRIB te cuenta</t>
  </si>
  <si>
    <t>Apoyar la presentación con las alianzas de usuarios</t>
  </si>
  <si>
    <t>Presentación con las alianzas de usuarios</t>
  </si>
  <si>
    <t>N° de presentacion con alianzas de usuarios apoyadas / N° de reuniones con alianzas de ususarios planeadas</t>
  </si>
  <si>
    <t>Presentaciones</t>
  </si>
  <si>
    <t>Apoyar la presentación de la rendición de cuentas</t>
  </si>
  <si>
    <t>Rendición de cuentas</t>
  </si>
  <si>
    <t>N° de presentaciones de rendición de cuentas que se apoyaron / N° total de rendiciones de cuentas</t>
  </si>
  <si>
    <t xml:space="preserve">Plan de  comunicación externo </t>
  </si>
  <si>
    <t>redes sociales</t>
  </si>
  <si>
    <t>Alcance en redes sociales</t>
  </si>
  <si>
    <t>Alcance y comportamiento en redes sociales a los medios de la E.S.E vigencia 2020 / Alcance y comportamiento en redes sociales a los medios de la E.S.E vigencia 2021</t>
  </si>
  <si>
    <t>Redes sociales de la E.S.E</t>
  </si>
  <si>
    <t>Presentar el plan de medios</t>
  </si>
  <si>
    <t>Plan de medios documentado</t>
  </si>
  <si>
    <t>Plan de medios documentado y aprobado</t>
  </si>
  <si>
    <t>Presentar plan de comunicaciones interna</t>
  </si>
  <si>
    <t>Plan de comunicaciones interna documentado</t>
  </si>
  <si>
    <t>Plan de comunicaciones documentado y aprobado</t>
  </si>
  <si>
    <t xml:space="preserve">NOMBRE DEL ÁREA: TESORERIA </t>
  </si>
  <si>
    <t>TESORERIA</t>
  </si>
  <si>
    <t xml:space="preserve">fortalecer la gestion efectiva y transparente para el manejo de los recursos publicos de la ESE CRIB </t>
  </si>
  <si>
    <t xml:space="preserve">registro, control y manejo de los dineros recaudados en caja general y bancos </t>
  </si>
  <si>
    <t xml:space="preserve">elaborar mesualmente el estado de tesoreria </t>
  </si>
  <si>
    <t>ESTADO DE TESORERIA</t>
  </si>
  <si>
    <t>SOFTWARE CNT</t>
  </si>
  <si>
    <t>asistir a reuniones mensuales con las areas financieras encargadas para verificación de gastos e ingresos</t>
  </si>
  <si>
    <t xml:space="preserve">REUNIONES </t>
  </si>
  <si>
    <t xml:space="preserve">N°REUNIONES PROGRAMADAS/ N° ASISTENCIA A REUNIONES </t>
  </si>
  <si>
    <t>Acta de reunión</t>
  </si>
  <si>
    <t xml:space="preserve">registrar los libros mensuales de caja y bancos en el sofwtware de la ESE </t>
  </si>
  <si>
    <t>SALDO DE LIBROS</t>
  </si>
  <si>
    <t>Registro de los libros mensuales de caja y bancos cargados en el sistema</t>
  </si>
  <si>
    <t xml:space="preserve">garantizar los recursos financieros necesarios para cumplir con las obligaciones de la empresa </t>
  </si>
  <si>
    <t xml:space="preserve">verificar permanentemente la disponibilidad de fondos y realizar control de saldos en cuentas bancarias </t>
  </si>
  <si>
    <t xml:space="preserve">SALDO BANCOS </t>
  </si>
  <si>
    <t>N° de alertas generadas / N° de eventos de alerta financiera que se presentan en la vigencia</t>
  </si>
  <si>
    <t xml:space="preserve">PORTAL BANCARIO, LIBRO DE BANCOS </t>
  </si>
  <si>
    <t>realizar los traslados necesarios entre cuentas bancarias para tener disponibilidad del recurso pevia autorización del ordenador del gasto</t>
  </si>
  <si>
    <t>TRASLADOS BANCARIOS</t>
  </si>
  <si>
    <t>N° de traslados bancarios realizados / N° total de traslados bancarios necesarios</t>
  </si>
  <si>
    <t>LIBRO DE BANCOS , EXTRACTO BANCARIO</t>
  </si>
  <si>
    <t xml:space="preserve">realizar el seguimiento a los ingresos y pagos  efectuados </t>
  </si>
  <si>
    <t>verificar que se relice la radicación oportuna de las cuentas de proveedores en el area financiera</t>
  </si>
  <si>
    <t>efectuar el pago oportuno del 100%  de las obligaciones contraidas por la entidad</t>
  </si>
  <si>
    <t>OPORTUNIDAD DE PAGO</t>
  </si>
  <si>
    <t>(Pagos Realizados/Compromisos presupuestales que se radican)* 100</t>
  </si>
  <si>
    <t>SOPORTE DE PAGO EN LA CUENTA , EXTRACTO BANCARIO, CONCILIACION BANCARIA</t>
  </si>
  <si>
    <t xml:space="preserve">verificar que se dé cumplimiento de todos los requisitos legales y reglamentarios para el proceso de pago </t>
  </si>
  <si>
    <t>VERIFICACION DE CUMPLIMIENTO REQUISITOS LEGALES</t>
  </si>
  <si>
    <t>N° de pagos verificados / N° total de pagos realizados</t>
  </si>
  <si>
    <t>CUENTA RADICADA EN FINANCIERA</t>
  </si>
  <si>
    <t xml:space="preserve">identificar los ingresos por venta de servicios de salud, particulares, arriendos y aprovechamientos ya sea   por canales electronicos, cheques y efectivo </t>
  </si>
  <si>
    <t xml:space="preserve">ingreso a los portales empresariales de los bancos y descargue de la información, recaudo diario de caja general </t>
  </si>
  <si>
    <t>REPORTES MENSUALES</t>
  </si>
  <si>
    <t>N° de ingresos reportados / N° de ingresos mensuales</t>
  </si>
  <si>
    <t>EJECUCION DE INGRESOS / CONCILIACION BANCARIA</t>
  </si>
  <si>
    <t>Ingresar los recaudos de la operación de la empresa tanto en el software como en la ejecución presupuestal de ingresos</t>
  </si>
  <si>
    <t>EJECUCION PRESUPUESTAL</t>
  </si>
  <si>
    <t>N° de ingresos mensuales reportados en el software / N°  de ingresos mensuales identificadas</t>
  </si>
  <si>
    <t xml:space="preserve">EJECUCION PRESUPUESTAL DE INGRESOS </t>
  </si>
  <si>
    <t>mejorar la capacidad de hacer frente a obligaciones e imprevistos</t>
  </si>
  <si>
    <t>controlar  los pagos y verificar los ingresos</t>
  </si>
  <si>
    <t xml:space="preserve">realizar la conciliación bancaria para establecer el saldo real en libros contables y bancos </t>
  </si>
  <si>
    <t>CONCILIACION BANCARIA</t>
  </si>
  <si>
    <t>Conciliación bancaria entregada a contador</t>
  </si>
  <si>
    <t xml:space="preserve">Sotfware </t>
  </si>
  <si>
    <t xml:space="preserve">informar  el comportamiento del ingreso y el gasto frente a la facturación por la venta de servicios de salud  </t>
  </si>
  <si>
    <t>INFORME DE INGRESOS Y GASTOS</t>
  </si>
  <si>
    <t>Informe presentado al comité de sostenibilidad contable</t>
  </si>
  <si>
    <t>Acta del comité de sostenibilidad contable</t>
  </si>
  <si>
    <t xml:space="preserve">verificar que la empresa tenga liquidez  suficiente para invertir los recursos  </t>
  </si>
  <si>
    <t>mantener el equilibrio financiero comparando  el nivel de ingreso total ejecutdo y el gasto ejecutado</t>
  </si>
  <si>
    <t>EQUILIBRIO PRESUPUESTAL CON RECAUDO</t>
  </si>
  <si>
    <t xml:space="preserve">ingresos totales recaudados/gastos comprometidos </t>
  </si>
  <si>
    <t xml:space="preserve">EJECUCIONES PRESUPUESTALES DE INGRESOS Y GASTOS </t>
  </si>
  <si>
    <t>&gt;= 1</t>
  </si>
  <si>
    <t>apoyar la planificación de los ingresos  y gastos que conllevan al funcionamiento de la Institución</t>
  </si>
  <si>
    <t xml:space="preserve">Brindar un adecuado manejo de los recurso financieros de la Entidad </t>
  </si>
  <si>
    <t>presentar la información de disponibilidad de los recursos, (cuánto se ha gastado, para qué se ha empleado y el saldo)</t>
  </si>
  <si>
    <t xml:space="preserve">DISPONIBILIDAD DE RECURSOS </t>
  </si>
  <si>
    <t xml:space="preserve">oportunidad en el reporte de la información que compete al  area de tesoreria para el decreto 2193 de 2004 </t>
  </si>
  <si>
    <t xml:space="preserve">cumplimiento oportuno de informes </t>
  </si>
  <si>
    <t>numero de informes presentados oportunamente del área de tesorería /numero total de informes requeridos del área de tesorería</t>
  </si>
  <si>
    <t xml:space="preserve">INFORMES PRESENTADOS </t>
  </si>
  <si>
    <t xml:space="preserve">Elaborar y consolidar en coordinación con la subgerencia administrativa  el anteproyecto y proyecto anual de presupuesto de ingresos y gastos de la entidad </t>
  </si>
  <si>
    <t>Cumplir con los lineamientos y procedimientos para la formulación y aprobación del presupuesto, ejecución presupuestal y modificaciones al presupuestode la Entidad</t>
  </si>
  <si>
    <t>Anteproyecto, proyecto</t>
  </si>
  <si>
    <t>Anteproyecto y proyecto presentados para aprobación</t>
  </si>
  <si>
    <t>Anteproyecto y proyecto documentado</t>
  </si>
  <si>
    <t xml:space="preserve">presupuesto aprobado por CONFIS y Junta Directiva </t>
  </si>
  <si>
    <t>PRESUPUESTO APROBADO</t>
  </si>
  <si>
    <t>Presupuesto aprobado por CONFIS y junta directiva</t>
  </si>
  <si>
    <t xml:space="preserve">ACUERDO APROBADO </t>
  </si>
  <si>
    <t xml:space="preserve">ANUAL </t>
  </si>
  <si>
    <t>Estado de tesorería documentado</t>
  </si>
  <si>
    <t>AREA DE CARTERA</t>
  </si>
  <si>
    <t>MÓNCA LIZETH FLÓREZ ACEVDO</t>
  </si>
  <si>
    <t xml:space="preserve">LINEA ESTRATEGICA </t>
  </si>
  <si>
    <t xml:space="preserve">PLAN </t>
  </si>
  <si>
    <t xml:space="preserve">FUENTE </t>
  </si>
  <si>
    <t xml:space="preserve">PERIODICIDAD DE SEGUIMIENTO </t>
  </si>
  <si>
    <t>Optimizar el proceso de cartera, recurriendo a estrategias que aumenten la eficiencia del recaudo efectivo de la empresa, dando cumplimiento a la normativa vigente y  propendiendo por que las Empresas Responsables de Pago (ERP) estén al día con sus obligaciones.</t>
  </si>
  <si>
    <t xml:space="preserve">Elaborar e implementar el proceso de cartera  y gestión de cobro para la empresa         </t>
  </si>
  <si>
    <t>Actualizar y documentar los procesos y procedimientos del área de cartera</t>
  </si>
  <si>
    <t>Procesos y procedimientos del área de cartera actualizados</t>
  </si>
  <si>
    <t>Documento de Procesos y procedimientos del área de cartera actualizados</t>
  </si>
  <si>
    <t>Procesos y procedimiento actualizado</t>
  </si>
  <si>
    <t>Implementar los procesos y procedimientos del área de cartera</t>
  </si>
  <si>
    <t>Proporción de adherencia procedimental</t>
  </si>
  <si>
    <t>N° de procedimientos en adherencia /  N° total de procedimientos</t>
  </si>
  <si>
    <t xml:space="preserve">Mantener actualizado el estado de
cartera de cada entidad
responsable de pago
</t>
  </si>
  <si>
    <t>ESTADO DE CARTERA</t>
  </si>
  <si>
    <t>ERP con estado de cartera
actualizado / Total de ERP con
deudas a favor de la E.S.E</t>
  </si>
  <si>
    <t>CNT y Excel de cartera 2021</t>
  </si>
  <si>
    <t>Adelantar permanentemente la conciliación de saldos de cartera para garantizar la consistencia de la información</t>
  </si>
  <si>
    <t>CONCILIACIONES</t>
  </si>
  <si>
    <t>Número de citas asistidas / Número  total de citas agendadas</t>
  </si>
  <si>
    <t>Actas de las conciliaciones</t>
  </si>
  <si>
    <t>Invitar a las Eps a cancelar su obligaciones de manera voluntaria y oportuna</t>
  </si>
  <si>
    <t>CUENTAS POR COBRAR</t>
  </si>
  <si>
    <t>Total recaudo efectivo de la vigencia/Total reconocimiento de la vigencia</t>
  </si>
  <si>
    <t>excel de cartera y correos enviados a las EPS</t>
  </si>
  <si>
    <t>Velar por el equilibrio presupuestal</t>
  </si>
  <si>
    <t>Resultado de equilibrio presupuestal con recaudo</t>
  </si>
  <si>
    <t>Ingresos totales recaudados (incluye cuentas po cobrar) / valor de la ejecucion de gastos comprometidos en la vigencia obheto de evaluación</t>
  </si>
  <si>
    <t>Actas de comite de sostenibilidad Contable y correos enviadoa a la Gerencia y Subgerencia.</t>
  </si>
  <si>
    <t>≥ 1</t>
  </si>
  <si>
    <t>Trabajar articuladamente con áreas de tesorería, presupuesto, facturación y auditora medica.</t>
  </si>
  <si>
    <t>Adelantar reuniones con las areas que intervengan el el recaudo de cartera.</t>
  </si>
  <si>
    <t>ASISTENCIA</t>
  </si>
  <si>
    <t>N° Reuniones asistidas /  N° Reuniones agendadas</t>
  </si>
  <si>
    <t>Actas de reunión</t>
  </si>
  <si>
    <t>Plan de cumplimiento de obligaciones de la E.S.E para con lo entes de control y vigilancia</t>
  </si>
  <si>
    <t>Presentar los informes correspondientes a la area de cartera  de acuerdo a la legislacion vigente</t>
  </si>
  <si>
    <t>INFORMES OPORTUNOS</t>
  </si>
  <si>
    <t>N° de informes presentados oportunamente / N° total de informes a presentar</t>
  </si>
  <si>
    <t>cargue en las diferentes plataformas</t>
  </si>
  <si>
    <t xml:space="preserve">Plan de Optimización de la gestión de cobro aplicando los mecanismos legales para garantizar el recaudo </t>
  </si>
  <si>
    <t>Clasificar la  cartera por edades para implementar acciones de acuerdo al riesgo</t>
  </si>
  <si>
    <t>CLASIFICACION RIESGO DE CARTERA</t>
  </si>
  <si>
    <t>Clasificacion de la cartera y procedimientos para cobro de acuerdo a su nivel de riesgo</t>
  </si>
  <si>
    <t>Implementar acciones de recaudo de acuerdo al riesgo</t>
  </si>
  <si>
    <t>N° de acciones planeadas e implementadas de acuerdo al riesgo de cartera por edades / Total de acciones planeadas de acuerdo al riesgo por edades de cartera</t>
  </si>
  <si>
    <t>Recuperar la cartera vencida y crear conciencia a las EPS del servicio que les presta la empresa</t>
  </si>
  <si>
    <t>RECUPERACION DE CARTERA</t>
  </si>
  <si>
    <t>Valor total recuperado / Valor total de la cartera</t>
  </si>
  <si>
    <t>Excel de cartera 2021 y Excel de Recaudo</t>
  </si>
  <si>
    <t>Gestionar la disminución de la cartera mayor a 180 dias</t>
  </si>
  <si>
    <t>PORCENTAJE DE CARTERA</t>
  </si>
  <si>
    <t>Total cartera mayor a 180 dias (entrega a oficina de juridica) / total cartera</t>
  </si>
  <si>
    <t>Excel de cartera 2021 y listado de EPS entregado al Asesor juridico</t>
  </si>
  <si>
    <t>Medir los días que tarda la Empresa en cobrar a sus clientes</t>
  </si>
  <si>
    <t xml:space="preserve">ROTACION DE CARTERA </t>
  </si>
  <si>
    <t>(cuentas por cobrar x 360)/ Ventas</t>
  </si>
  <si>
    <t>Excel de cartera 2021</t>
  </si>
  <si>
    <r>
      <t>NOMBRE DEL INDICADOR</t>
    </r>
    <r>
      <rPr>
        <b/>
        <sz val="9"/>
        <color theme="0" tint="-0.14999847407452621"/>
        <rFont val="Arial"/>
        <family val="2"/>
      </rPr>
      <t xml:space="preserve"> </t>
    </r>
  </si>
  <si>
    <r>
      <rPr>
        <b/>
        <sz val="9"/>
        <rFont val="Arial"/>
        <family val="2"/>
      </rPr>
      <t>Cartera Riesgo Bajo:</t>
    </r>
    <r>
      <rPr>
        <sz val="9"/>
        <rFont val="Arial"/>
        <family val="2"/>
      </rPr>
      <t xml:space="preserve"> cartera menor a 180 dias.                                                       </t>
    </r>
    <r>
      <rPr>
        <b/>
        <sz val="9"/>
        <rFont val="Arial"/>
        <family val="2"/>
      </rPr>
      <t>Cartera Riesgo Medio:</t>
    </r>
    <r>
      <rPr>
        <sz val="9"/>
        <rFont val="Arial"/>
        <family val="2"/>
      </rPr>
      <t xml:space="preserve"> la cartera se concentre en edades mayores a 181 días e inferiores a 360 días.                                                         </t>
    </r>
    <r>
      <rPr>
        <b/>
        <sz val="9"/>
        <rFont val="Arial"/>
        <family val="2"/>
      </rPr>
      <t>Cartera Riesgo Alto:</t>
    </r>
    <r>
      <rPr>
        <sz val="9"/>
        <rFont val="Arial"/>
        <family val="2"/>
      </rPr>
      <t xml:space="preserve"> la cartera mayor a 361 días.</t>
    </r>
  </si>
  <si>
    <t xml:space="preserve">Desarrollo Administrativo </t>
  </si>
  <si>
    <t>Realizar la gestion integral del plan de SST</t>
  </si>
  <si>
    <t xml:space="preserve">Diseñar y actualizar subprogramas del sistema de gestión de seguridad y salud en el trabajo para establecer los lineamientos y parámetros a seguir en la implementación del SG-SST para alcanzar las metas propuestas. </t>
  </si>
  <si>
    <t>Diseño e implementación de politica de Seguridad y Salud en el trabajo vigencia 2021</t>
  </si>
  <si>
    <t>Socialización de Politica de seguridad y salud en el trabajo  con el COPASST y aprobacion de la politica de seguridad y salud en el trabajo por parte de la Gerencia.</t>
  </si>
  <si>
    <t xml:space="preserve">Cumplimento </t>
  </si>
  <si>
    <t>Politica aprobada y Fechada</t>
  </si>
  <si>
    <t xml:space="preserve">Documento de la politica </t>
  </si>
  <si>
    <t xml:space="preserve">Anual </t>
  </si>
  <si>
    <t xml:space="preserve">Publicación de la politica de seguridad y salud en el trabajo en las diferentes areas de la E.S.E CRIB donde se tenga presencia de personal. </t>
  </si>
  <si>
    <t>Politica Publicada</t>
  </si>
  <si>
    <t>Publicacion en carteleras institucionales</t>
  </si>
  <si>
    <t>Divulgación y evaluación de la politica de seguridad y salud en el trabajo  a los colaboradores E.S.E CRIB.</t>
  </si>
  <si>
    <t xml:space="preserve">Cumplimiento </t>
  </si>
  <si>
    <t>N° de colaboradores evaluados de la E.S.E CRIB / N° de colaboradores de la E.S.E. CRIB *100</t>
  </si>
  <si>
    <t>Registro formato  de evaluación</t>
  </si>
  <si>
    <t xml:space="preserve">Seguimiento a la ejecución de la politica de seguridad y salud en el trabajo para la vigencia 2021 </t>
  </si>
  <si>
    <t xml:space="preserve">Auditoria por parte de la Gerencia al cumplimiento de los objetivos de la politica de seguridad y salud en el trabajo </t>
  </si>
  <si>
    <t xml:space="preserve">Politica de seguridad y salud en el trabajo auditada </t>
  </si>
  <si>
    <t xml:space="preserve">Informe de auditoria por parte de gerencia </t>
  </si>
  <si>
    <t xml:space="preserve">Auditoria por parte de la ARL y el ministerio del trabajo  al cumplimiento de los objetivos de la politica de seguridad y salud en el trabajo </t>
  </si>
  <si>
    <t>Informe de auditoria por parte de ARL y reporte en la pagina del ministerio del trabajo</t>
  </si>
  <si>
    <t>Revisión y actualización de la  Matriz para realizar perfiles sociodemograficos del personal viculado laboralmente con la Empresa Social del Estado Centro Integral de Rehabilitacion dce Boyacá</t>
  </si>
  <si>
    <t xml:space="preserve">Validación de Matriz de Perfil Socio demografico </t>
  </si>
  <si>
    <t xml:space="preserve">Matriz de Perfil sociodemografico actualizada </t>
  </si>
  <si>
    <t>Matriz de perfil sociodemografico</t>
  </si>
  <si>
    <t>Revisión y actualización de formato, aplicación de Encuesta perfil socio demografico  a los trabajadores de la Empresa Social del Estado Centro de Rehabilitación  Integral de Boyacá</t>
  </si>
  <si>
    <t>N° de trabajadores que respondieron la encuesta de la E.S.E CRIB / N° de trabajadores de la E.S.E. CRIB *100</t>
  </si>
  <si>
    <t>Formato de ecuesta de perfil sociodemografica diligenciada</t>
  </si>
  <si>
    <t xml:space="preserve">Alimentacion de matriz de perfil sociodemogradfico y diagnostico e interpretación de la información recolectada. </t>
  </si>
  <si>
    <t>Seguimiento</t>
  </si>
  <si>
    <t xml:space="preserve">Consolidado de todas las encuentas de perfil sociodemografico en la matriz </t>
  </si>
  <si>
    <t>Matriz complemetamente diligenciada</t>
  </si>
  <si>
    <t>Revisión reglamento interno del trabajo.</t>
  </si>
  <si>
    <t xml:space="preserve">Revisión y Socialización del Reglamento interno del trabajo con todo el personal de la Empresa Social del Estado Centro de Rehabilitación integral de Boyacá </t>
  </si>
  <si>
    <t xml:space="preserve">Reglamento aprobado y firmado por todas las partes interesadas </t>
  </si>
  <si>
    <t xml:space="preserve">Reglamento interno de trabajo </t>
  </si>
  <si>
    <t xml:space="preserve">Publicación del reglamento interno del trabajo en los diferentes lugares donde se tenga presencia </t>
  </si>
  <si>
    <t xml:space="preserve">Plublicación del reglamento interno del trabajo publicado en las carteleras institucionales en las diferentes areas de trabajo donde se tenga presencia de personal </t>
  </si>
  <si>
    <t>Revisión, actualización y Socialización reglamento de Higuiene y seguridad industrial  con el COPAAST</t>
  </si>
  <si>
    <t>Revisión, aprobación y Publicación del reglamento de higuiene  y seguridad  industrial</t>
  </si>
  <si>
    <t>Reglamento aprobado y publicado</t>
  </si>
  <si>
    <t>Divulgacion del reglamento de higuiene y seguridad  insdustrial</t>
  </si>
  <si>
    <t>N° de trabajadores que conocen el RHySI de la E.S.E CRIB / N° total de trabajadores de la E.S.E. CRIB *100</t>
  </si>
  <si>
    <t>Formato de entrega de docuementos legales inherentes al sistema de gestión de seguridad y salud en el trabajo</t>
  </si>
  <si>
    <t>Diseño programa de Inducción, reinducción de personal de SST</t>
  </si>
  <si>
    <t>Revision y aprobación del programa de Inducción y reinducción de SST de personal de la empresa Social del Estado Centro de Rehabilitación Integral de Boyacá.</t>
  </si>
  <si>
    <t xml:space="preserve">Programa de inducción y Reinducción aprobado y firmado </t>
  </si>
  <si>
    <t xml:space="preserve">Cronograma de inducciones y Reinducciones </t>
  </si>
  <si>
    <t>N° total de inducciones y reinducciones realizadas / N° total de inducciones y reinducciones programadas *100</t>
  </si>
  <si>
    <t xml:space="preserve">Formato de asistencia a inducción y evaluación de la inducción </t>
  </si>
  <si>
    <t xml:space="preserve">Trimestral </t>
  </si>
  <si>
    <t xml:space="preserve">Diseño programa de capacitación y entenamiento de seguridad y salud en en el trabajo </t>
  </si>
  <si>
    <t>Cronograma de Capacitaciones de SST&amp;GA</t>
  </si>
  <si>
    <t>N° total de capacitaciones realizadas / N° total de capacitaciones programadas *100</t>
  </si>
  <si>
    <t xml:space="preserve">Formato de asistencia a capacitación </t>
  </si>
  <si>
    <t xml:space="preserve">Diseño programa de medicina preventiva </t>
  </si>
  <si>
    <t xml:space="preserve">Diseño matriz seguimiento de ausentismo Laboral </t>
  </si>
  <si>
    <t xml:space="preserve">Matriz de seguimiento del ausentismo laboral aprobada y firmada </t>
  </si>
  <si>
    <t>Matriz de seguimiento de ausentismo laboral</t>
  </si>
  <si>
    <t>Manejo de historias clinicas autorización (carta de manejo de historias clinicas de la IPS responsable de realizar los examenes ocupacionales)</t>
  </si>
  <si>
    <t xml:space="preserve">Carta de IPS contratada frente al manejo de las historias Clinicas </t>
  </si>
  <si>
    <t xml:space="preserve">Carta firmada por el representante legal de la IPS contratada </t>
  </si>
  <si>
    <t xml:space="preserve">Articulación de profesiograma con el manual de funciones de los diferentes perfiles laborales con los que cuenta la Empresa Social del Estado Centro de rehabilitación Integral de Boyacá </t>
  </si>
  <si>
    <t>Manual de Funciones con los respectivos examenes medicos según perfil laboral.</t>
  </si>
  <si>
    <t xml:space="preserve">Manuales de funciones firmados </t>
  </si>
  <si>
    <t xml:space="preserve">Diseño programa de seguridad Industrial </t>
  </si>
  <si>
    <t xml:space="preserve">Diseño y aprobación del programa de seguridad industrial </t>
  </si>
  <si>
    <t xml:space="preserve">Programa de seguridad industrial aprobado </t>
  </si>
  <si>
    <t xml:space="preserve">Diseño programa de trabajo seguro en alturas </t>
  </si>
  <si>
    <t xml:space="preserve">Diseño y aprobación del programa del programa de trabajo Seguro en alturas  </t>
  </si>
  <si>
    <t xml:space="preserve">Diseño y aprobación del programa de trabajo seguro en alturas. </t>
  </si>
  <si>
    <t>Programa de trabajo seguro en alturas aprobado.</t>
  </si>
  <si>
    <t xml:space="preserve">Diseño  manual de gestión de contratistas, subcontratistas y proveedores </t>
  </si>
  <si>
    <t>Diseño y aprobación del manual de gestión de contratistas, subcontratistas y proveedores</t>
  </si>
  <si>
    <t>Manual de gestión de contratistas, subcontratistas y proveedores aprobado</t>
  </si>
  <si>
    <t xml:space="preserve">Diseño programa de Higuiene  Industrial </t>
  </si>
  <si>
    <t xml:space="preserve">Diseño y aprobación del programa de Higuiene Industrial </t>
  </si>
  <si>
    <t xml:space="preserve">Programa de Higuiene Industrial aprobado </t>
  </si>
  <si>
    <t xml:space="preserve">Revisión y actualización  de Plan Hospitalario de Emergencias </t>
  </si>
  <si>
    <t xml:space="preserve">Revisión y aprobación del Plan Hospitalario de emergencias  </t>
  </si>
  <si>
    <t>Plan Hospitalario de emergencias aprobado</t>
  </si>
  <si>
    <t xml:space="preserve">Revisión programa de auditoria </t>
  </si>
  <si>
    <t xml:space="preserve">Revisión y aprobación del programa auditoria del sistema de gestión de seguridad y salud en el trabajo </t>
  </si>
  <si>
    <t>Programa de auditoria del sistema integral de gestión del cambio aprobado</t>
  </si>
  <si>
    <t xml:space="preserve">Diseño programa de gestión del cambio </t>
  </si>
  <si>
    <t>Diseño y aprobación del programa de gestión del cambio</t>
  </si>
  <si>
    <t xml:space="preserve">Programa de Gestión del cambio Aprobado </t>
  </si>
  <si>
    <t xml:space="preserve">Implementar actividades de promoción y prevención de los diferentes peligros y riesgos identificados en la aplicación de los subprogramas del sistema de gestión de seguridad y Salud en el trabajo (SG-SST), mejorando la calidad en las diferentes áreas de trabajo donde se llevan a cabo los procesos productivos de la institución donde se requiere la interacción del personal. </t>
  </si>
  <si>
    <t xml:space="preserve">Actualización Matriz de Identificación de peligros , evaluación y valoración de los riesgos </t>
  </si>
  <si>
    <t xml:space="preserve">Revisión de Matriz de identificación de Peligros, evaluacion y valoración de peligros </t>
  </si>
  <si>
    <t>Matriz Actualizada</t>
  </si>
  <si>
    <t>Participación de los trabajadores de la Empresa Social del Estado Centro de Rehabilitación Integral de Boyacá</t>
  </si>
  <si>
    <t>N° total de formatos de identificación de peligros, evaluación y valoración de riesgos diligenciados / N° total de trabajadores de la E.S.E CRIB * 100</t>
  </si>
  <si>
    <t xml:space="preserve">Inclusión de los riesgos identificados en la matriz </t>
  </si>
  <si>
    <t xml:space="preserve">Seguimiento ausentismo laboral </t>
  </si>
  <si>
    <t xml:space="preserve">Diligenciamiento de matriz de ausentismo laboral </t>
  </si>
  <si>
    <t xml:space="preserve">Cumplimineto </t>
  </si>
  <si>
    <t xml:space="preserve">Consolidado en la matriz de ausentismo Laboral </t>
  </si>
  <si>
    <t>Matriz diligenciada e interpretada</t>
  </si>
  <si>
    <t xml:space="preserve">Programa de inspecciones de seguridad </t>
  </si>
  <si>
    <t xml:space="preserve">Cronograma de inspecciones de seguridad </t>
  </si>
  <si>
    <t>N° total de inspecciones realizadas / N° total de inspecciones planeadas  * 100</t>
  </si>
  <si>
    <t xml:space="preserve">Formato de inspecciones debidamente diligenciado y firmado </t>
  </si>
  <si>
    <t xml:space="preserve">Trabajo seguro en alturas </t>
  </si>
  <si>
    <t>Validación certificado en alturas, inspección de equipo, analisis de trabajo seguro, firma de permiso de trabajo.</t>
  </si>
  <si>
    <t xml:space="preserve">Revisión de todos los requisitos antes de inicio de actividades. </t>
  </si>
  <si>
    <t xml:space="preserve">Todos los formatos de inspeciones, ats y permiso diligenciados y formados. </t>
  </si>
  <si>
    <t xml:space="preserve">Implementación  de manual de subcontratistas </t>
  </si>
  <si>
    <t xml:space="preserve">Socialización de manual de subcontratistas, contratistas y visitantes, aplicación de evaluaciones iniciales, seguimiento al cumplimiento del manual. </t>
  </si>
  <si>
    <t>N° de contratistas capacitados en el manual / N° total de contratisras</t>
  </si>
  <si>
    <t xml:space="preserve">Formatos de auditoria y seguimiento al cumplimiento del manual de subcontratistas, contratistas y visitantes </t>
  </si>
  <si>
    <t>N° de evaluaciones de estandares minimos de contratistas / N° total de contratisrtas</t>
  </si>
  <si>
    <t>Anual</t>
  </si>
  <si>
    <t xml:space="preserve">Implementación del programa de higuiene industrial </t>
  </si>
  <si>
    <t>Aplicación Bateria para prevención del riesgo Psicosocial</t>
  </si>
  <si>
    <t>N° total de bateria de riesgo psicosocial aplicadas  / N° total de trabajadores de la E.S.E CRIB  * 100</t>
  </si>
  <si>
    <t xml:space="preserve">Registro de aplicación de bateria de riesgo psicosocial </t>
  </si>
  <si>
    <t xml:space="preserve">Implemetación de actividades de intervención según el diagnostico del Psicologo laboral frente a la aplicación de riesgo psicosocial. </t>
  </si>
  <si>
    <t>N° total de actividades ejecutadas / N° total de Actividades Planeadas * 100</t>
  </si>
  <si>
    <t xml:space="preserve">Soportes de realización de actividades e informes de las mismas. </t>
  </si>
  <si>
    <t xml:space="preserve">Aplicación de actividades para el fomento de ambientes laborales saludables. </t>
  </si>
  <si>
    <t xml:space="preserve">Inspecciones de puesto de trabajo con enfasis en riesgo ergonomico </t>
  </si>
  <si>
    <t>N° total de inspecciones realizadas / N° total de puestos de trabajo * 100</t>
  </si>
  <si>
    <t xml:space="preserve">Informe de ergonomia de los puestos de trabajo inpeccionados </t>
  </si>
  <si>
    <t xml:space="preserve">Adecuación de puestos según recomendaciones emitidas por el ergonomo en las inspecciones </t>
  </si>
  <si>
    <t>N° total de puestos de trabajo adecuados según recomendaciones ergonomicas  / N° total de puestos de trabajo inspeccionados * 100</t>
  </si>
  <si>
    <t>Informe de adecuación y entrega de puestos de trabajo dando cumplimiento a las recomendaciones del ergonomo.</t>
  </si>
  <si>
    <t>&gt;=30%</t>
  </si>
  <si>
    <t xml:space="preserve">Actualización e implementación del Programa de Reporte e investicación de AT, IT y EL </t>
  </si>
  <si>
    <t>Socialización del Programa de Reporte e investicación de AT, IT y EL con el COPASST</t>
  </si>
  <si>
    <t xml:space="preserve">Acta de reunion de COPASST espicificando la socialización del programa de reporte e investigación de AT, IT y EL </t>
  </si>
  <si>
    <t xml:space="preserve">Acta de COPASST con el registro de socializacion del programa de reporte e investigación de AT, IT y EL. </t>
  </si>
  <si>
    <t xml:space="preserve">Diligenciamiento de reportes de AT, IT y EL, investigación de AT,IT y EL, diligenciamiento Matriz de accidentalidad. </t>
  </si>
  <si>
    <t>N° de accidentes de trabajo en funcionarios en la vigencia/Total de trabajadores (funcionarios)</t>
  </si>
  <si>
    <t>Furat</t>
  </si>
  <si>
    <t>&lt;= 15%</t>
  </si>
  <si>
    <t>N° de accidentes de trabajo en colaboradores en la vigencia/Total de colaboradores</t>
  </si>
  <si>
    <t>&lt;=30%</t>
  </si>
  <si>
    <t xml:space="preserve">Implementación de acciones correctivas y preventivas identificadas en las investigación de AT, IT y EL </t>
  </si>
  <si>
    <t>N° total de lecciones aprendidas aplicadas / N° total de lecciones aprendidas propuestas * 100</t>
  </si>
  <si>
    <t xml:space="preserve">Formato de lección aprendida </t>
  </si>
  <si>
    <t xml:space="preserve">Implementación Plan Hospitalario de Emergencias </t>
  </si>
  <si>
    <t xml:space="preserve">Socialización del Plan hospitalario de emergencias con todo la población trabajadora de la E.S.E CRIB </t>
  </si>
  <si>
    <t>N° total de trabajadores a lo que se les socializa el plan hospitalario de emergencias / N° total detrabajadores de la E.S.E CRIB * 100</t>
  </si>
  <si>
    <t xml:space="preserve">Consolidación de la Brigada de Emergencia de la E.S.E CRIB </t>
  </si>
  <si>
    <t xml:space="preserve">Acta de consolidación y programad de formación de la brigada de emergencias. </t>
  </si>
  <si>
    <t xml:space="preserve">Soportes firmados </t>
  </si>
  <si>
    <t>Simulacros de emergencias</t>
  </si>
  <si>
    <t>N° total de simulacros realizados / N° total simulacros planeados * 100</t>
  </si>
  <si>
    <t>Formatos e informes de aplicación de simulacros</t>
  </si>
  <si>
    <t>Inspecciones de camillas botiquines y extintores en todas las areas de la E.S.E CRIB</t>
  </si>
  <si>
    <t>N° total de inspecciones realzadas /  N° total de inspecciones planeadas * 100</t>
  </si>
  <si>
    <t xml:space="preserve">Formatos de inspecciones devidamente diligenciado  y firmado </t>
  </si>
  <si>
    <t xml:space="preserve">Implementación  programa de auditoria </t>
  </si>
  <si>
    <t>Establecer periodicidad de las auditorias internas del SG-SST</t>
  </si>
  <si>
    <t>N° total de auditorias realizadas /  N° total de auditorias planeadas * 100</t>
  </si>
  <si>
    <t xml:space="preserve">Informe de auditorias </t>
  </si>
  <si>
    <t xml:space="preserve">Seguimiento a los hallazgos encotrados </t>
  </si>
  <si>
    <t>N° total de hallazgos gestionados  /  N° total de hallazgos reportados  * 100</t>
  </si>
  <si>
    <t>Planes de mejora</t>
  </si>
  <si>
    <t>Identificar alteraciones y riesgos para la salud de los trabajadores a través de los exámenes médicos, clínicos y paraclínicos para admisión, ubicación según aptitudes, periódicos ocupacionales, cambios de ocupación, reingreso al trabajo, retiro y otras situaciones.</t>
  </si>
  <si>
    <t xml:space="preserve">Implementación  Sistema de vigilancia Epidemiologica de os trabajadores de la E.S:E CRIB </t>
  </si>
  <si>
    <t>Digitación Matriz de Examenes ocupaciones</t>
  </si>
  <si>
    <t xml:space="preserve">Consolidado de Matriz de examenes medicos ocupacionales </t>
  </si>
  <si>
    <t>Informe de consolidado de matriz examenes ocupacionales</t>
  </si>
  <si>
    <t>Diagnostico Condiciones de Salud por parte de la IPS contratada</t>
  </si>
  <si>
    <t xml:space="preserve">Informe de condiciones de Salud entregado por la IPS </t>
  </si>
  <si>
    <t xml:space="preserve">Seguimiento a las restricciones y recomendaciones de los examenes medicos. </t>
  </si>
  <si>
    <t>N°  de funcionarios a los que se les entregó el examén ocupacional / N° total de funcionarios</t>
  </si>
  <si>
    <t xml:space="preserve">Carta de comunicación y entrega de restricciones y recomendaciones de Examenes medicos ocupacionales. </t>
  </si>
  <si>
    <t>Implementación de actividades de promoción y prevención de la salud de los trabajadores según el diagnostico de las condiciones de salud de los trabajadores de la E.S.E CRIB</t>
  </si>
  <si>
    <t>N° de Actividades de promoción y prevención ejecutadas / N° de Actividades de promoción y prevención planeadas * 100%</t>
  </si>
  <si>
    <t>Soportes de ejecución de actividades</t>
  </si>
  <si>
    <t>Aplicar los indicadores de estructura, proceso y resultado del sistema de gestión de seguridad y salud en el trabajo (SG-SST), para generar un proceso de mejora continua del sistema.</t>
  </si>
  <si>
    <t xml:space="preserve">Aplicación de indicadores de estructura, proceso y resultado </t>
  </si>
  <si>
    <t>Establecer fichas tecnicas de indicadores de estructura, proceso y resultado</t>
  </si>
  <si>
    <t xml:space="preserve">Formato de ficha tecnica cumpliendo los parametros exigidos legalmente. </t>
  </si>
  <si>
    <t xml:space="preserve">Fichas tecnicas de indicadores firmadas </t>
  </si>
  <si>
    <t xml:space="preserve">Auditoria de cumplimiento de indicadores </t>
  </si>
  <si>
    <t>Informe de auditoria de indicadores</t>
  </si>
  <si>
    <t>Elaborar y mantener actualizadas las estadísticas de morbilidad y mortalidad de los trabajadores e investigar las posibles relaciones con sus actividades.</t>
  </si>
  <si>
    <t>Consolidado de matriz de AT,IT y EL, Consolidado de matriz ausentismo Laboral</t>
  </si>
  <si>
    <t xml:space="preserve">Seguimiento de indicadores de frecuencia, prevalencia, incidencia, morbilidad, y mortalidad de la matriz de AT, IT y EL </t>
  </si>
  <si>
    <t>N° total de siniestros reportados en la matriz /  N° total de sinistros ocurridos * 100</t>
  </si>
  <si>
    <t>Graficas de indicadores</t>
  </si>
  <si>
    <t>Seguimiento de indicadores de frecuencia, prevalencia, incidencia, morbilidad, y mortalidad de la matriz de ausentismo laboral</t>
  </si>
  <si>
    <t>N° total de ausencias registradas /  N°ausencias presentadas * 100</t>
  </si>
  <si>
    <t xml:space="preserve">Informe de interpretación de indicadores </t>
  </si>
  <si>
    <t xml:space="preserve">Informe de revisión e interpretación de indicadores </t>
  </si>
  <si>
    <t>SGSST</t>
  </si>
  <si>
    <t>KAROL CORONADO</t>
  </si>
  <si>
    <t xml:space="preserve">GESTION AMBIENTAL </t>
  </si>
  <si>
    <t xml:space="preserve">Karol Gyzeth Coronado Mendoza - Asesor  SST </t>
  </si>
  <si>
    <t>Fomentar la autogestión ambiental de la  Empresa Social del Estado Centro de Rehabilitación Integral de Boyacá, de manera que continúen trabajando en el mejoramiento de su desempeño ambiental y motiven a toda la población trabajadora a involucrar la gestión ambiental en la ejecución de sus actividades diarias.</t>
  </si>
  <si>
    <t>Actualización e implementación de Política de medio ambiente  2021</t>
  </si>
  <si>
    <t>Socialización de Política de medio Ambiente con el Comité ambiental y aprobacion de la politica de medio ambiente por parte de la Gerencia.</t>
  </si>
  <si>
    <t xml:space="preserve">Publicación de la politica de medio ambiente en las diferentes areas de la E.S.E CRIB donde se tenga presencia de personal. </t>
  </si>
  <si>
    <t>Divulgación y evaluación de la politica de medio ambiente a los colaboradores E.S.E CRIB.</t>
  </si>
  <si>
    <t>Auditoria por parte de la Gerencia al cumplimiento de la politica ambiental</t>
  </si>
  <si>
    <t xml:space="preserve">Politica ambiental auditada </t>
  </si>
  <si>
    <t>Diagnostico condiciones ambientales del entorno</t>
  </si>
  <si>
    <t xml:space="preserve">Descripción de las diferentes areas de la institución </t>
  </si>
  <si>
    <t xml:space="preserve">Documento con la descripción de las diferentes areas de la instutcución. </t>
  </si>
  <si>
    <t xml:space="preserve">Descripción de areas de la institución </t>
  </si>
  <si>
    <t xml:space="preserve">Determinar las condiciones ambientales de la institución como: consumo de agua, vertimientos, consumo de energia,  manejo integral de residuos, consumo de papel, residuos de aparatos Electricos y elctronicos (RAEE's), Residuos Hospitalarios   </t>
  </si>
  <si>
    <t xml:space="preserve">Informe de condiciones ambientales de la institucíon </t>
  </si>
  <si>
    <t xml:space="preserve">Matriz de impactos ambientales </t>
  </si>
  <si>
    <t xml:space="preserve">Establecer metodologia de desarrollo de aspectos e impactos ambientales </t>
  </si>
  <si>
    <t xml:space="preserve">Documento metodologico para desarrollo de Matriz de aspectos e impactos ambientales. </t>
  </si>
  <si>
    <t xml:space="preserve">Entrega de Metodologia </t>
  </si>
  <si>
    <t xml:space="preserve">Desarrollo de matriz de aspectos e impactos ambientales. </t>
  </si>
  <si>
    <t xml:space="preserve">Matriz de de aspectos e impactos ambientales </t>
  </si>
  <si>
    <t xml:space="preserve">Matriz firmada y aprobada </t>
  </si>
  <si>
    <t xml:space="preserve">Objetivos ambientales </t>
  </si>
  <si>
    <t xml:space="preserve">Establecer los objetivos en materia ambiental de la institución para la vigencia de 2021 </t>
  </si>
  <si>
    <t xml:space="preserve">Documentos de objetivos en plan ambiental para la institucón </t>
  </si>
  <si>
    <t xml:space="preserve">Objetivos aprobados por el comité ambiental y la gerencia </t>
  </si>
  <si>
    <t xml:space="preserve">Subprogramas de la gestión ambiental </t>
  </si>
  <si>
    <t xml:space="preserve">Programas De Gestión Para Ahorro Y Uso Eficiente De Agua </t>
  </si>
  <si>
    <t xml:space="preserve">Actividades ejecutadas / actividades Programadas * 100% </t>
  </si>
  <si>
    <t>Informe de mejoras en la implentación del programa</t>
  </si>
  <si>
    <t xml:space="preserve">Programas De Gestión Para Ahorro Y Uso Eficiente De Energía   </t>
  </si>
  <si>
    <t>Programas De Gestión De Consumo Sostenibles</t>
  </si>
  <si>
    <t xml:space="preserve">Programas De Gestión De Implementación De Prácticas sostenibles </t>
  </si>
  <si>
    <t xml:space="preserve">Aditoria y seguimiento </t>
  </si>
  <si>
    <t xml:space="preserve">Auditoria de control interno </t>
  </si>
  <si>
    <t xml:space="preserve">Sistema de gestión ambiental auditado </t>
  </si>
  <si>
    <t xml:space="preserve">Informe de auditoria </t>
  </si>
  <si>
    <t xml:space="preserve">Plan de mejora </t>
  </si>
  <si>
    <t xml:space="preserve">Plan de acción para mejora de los hallazgos encontrados en la auditoria. </t>
  </si>
  <si>
    <t xml:space="preserve">Informe de acciones de mejora ejecutas. </t>
  </si>
  <si>
    <t>JOHN CARVAJAL</t>
  </si>
  <si>
    <t>Proporción de adherencia al Programa de atención al usuario y trabajo social</t>
  </si>
  <si>
    <t>N° de  criterios cumplidos de auditoria de programa de atencion al usuario/ N° de criterios evaluados de programa de atencion al usuario X 100</t>
  </si>
  <si>
    <t xml:space="preserve">Informe de auditoria  </t>
  </si>
  <si>
    <t xml:space="preserve">SEMESTRAL </t>
  </si>
  <si>
    <t>Proporción de ejecución de estudios de viabilidad de habiliatción de nuevos servicios</t>
  </si>
  <si>
    <t>(Numero de Servicios nuevos ofertados 2021 / Total de servicios ofertados 2020) *100%</t>
  </si>
  <si>
    <t>Documentar e implementar manual de funcionamiento de comités institucionales</t>
  </si>
  <si>
    <t xml:space="preserve">NA </t>
  </si>
  <si>
    <t>Informes de auditoria</t>
  </si>
  <si>
    <t>Proporción de cumplimiento en implementacion  del PETH</t>
  </si>
  <si>
    <t>N° programas implementados del PETH actualizado/N° programas del PETH planeados para el trimestre X 100%</t>
  </si>
  <si>
    <t>Proporción de cumplimiento a planes de mejoramiento del PETH</t>
  </si>
  <si>
    <t>N° de planes de mejora ejecutados de PETH /N° de planes de mejora del PETH planeados para el trimestre X 100%</t>
  </si>
  <si>
    <t>Proporción de estudios de cargas d e trabajo</t>
  </si>
  <si>
    <t>N° de acciones realizadas del plan de formalizacion laboral/Total acciones programadas para el plan de formalizacion laboral x 100%</t>
  </si>
  <si>
    <t>Proporcion de cumplimiento al plan de formalización laboral</t>
  </si>
  <si>
    <t>Proporcion de documentacion de GIRF</t>
  </si>
  <si>
    <t>Proporcion de cumplimiento en certificaciones de hospital sin Riesgo financiero</t>
  </si>
  <si>
    <t>Proporción de cumplimiento en implementacion  del GIRF</t>
  </si>
  <si>
    <t>Auditora de Gestion institucional de recursos financieros</t>
  </si>
  <si>
    <t xml:space="preserve">Proporción de Estrategias implementadas para la disminucipn de costo y gasto Operativo </t>
  </si>
  <si>
    <t>N° de estrategias implementadas /N° estrategias planificadas en el lapso del tiempo medido x 100%</t>
  </si>
  <si>
    <t>Lista de Chequeo</t>
  </si>
  <si>
    <t xml:space="preserve">Proporcion de cumplimiento de  criterios  de Hospital Sostenile </t>
  </si>
  <si>
    <t>Criterios Cumplidos del plan de gestión ambiental / Criterios requeridos para  obtener reconocimiento hospital sostenible X 100%</t>
  </si>
  <si>
    <t xml:space="preserve">Proporcion de cobertura de capacitación de manual de comites </t>
  </si>
  <si>
    <t>Proporción de cumplimiento en implementacion  del PINAR</t>
  </si>
  <si>
    <t>N° de programas del PINAR implementados/Total de programas del PINAR a implementar en el lapso del tiempo medido X 100%</t>
  </si>
  <si>
    <t>N° metros lineales de fondo documental organizado/N° total de metros lineales de fondo documental X 100%</t>
  </si>
  <si>
    <t>Proporcion  de avance en la organización del fondo documental</t>
  </si>
  <si>
    <t>Proporción de cumplimiento en implementacion  del SIC</t>
  </si>
  <si>
    <t>N° de programas del SIC implementados/Total programas del SIC a implemenatr en el tiempo medido</t>
  </si>
  <si>
    <t>Proporción de cumplimiento en implementacion  del sistema de gestion de documentos electronicos de archivo</t>
  </si>
  <si>
    <t>N° de expedientes electronicos creados /   N° total de expedientes electronicos a crear en el lapso del tiempo prouesto X 100%</t>
  </si>
  <si>
    <t>Proporción de cumplimiento en cpacitaciones  del sistema de gestion de documentos electronicos de archivo</t>
  </si>
  <si>
    <t>N° de capacitaciones realizadas/Total de capacitaciones en gestion documental electronica programadas en ellapso del tiempo medido X 100%</t>
  </si>
  <si>
    <t xml:space="preserve">Proporción de cumplimiento a actividades programadas de participacion activa de veedurias ciudadanas </t>
  </si>
  <si>
    <t>Reuniones de Rendicion de cuentas y seguimiento ejecucion plan de desarrollo</t>
  </si>
  <si>
    <t>Actividades realizadas con alianzas de usuarios/Total de actividades planeadas de participacion de alianza de usuarios x 100%</t>
  </si>
  <si>
    <t xml:space="preserve">Proporcion de avance del  plan de gestion e innovacion </t>
  </si>
  <si>
    <t xml:space="preserve"> Activiades realizadas para implementacion del   plan de gestion e innovacion / actividades requeridas para aprobacion de plan de gestion e innovacion x 100%</t>
  </si>
  <si>
    <t>N° de Actividades de mantenimiento ejecutadas/Total de actividades del plan de mantenimiento hospitalario a realizar en el periordo medido x 100%</t>
  </si>
  <si>
    <t>Proporcion de  de avance en laimplementacion del plan de mantenimiento hospitalario</t>
  </si>
  <si>
    <t>Proporcion de Asistencia al comités</t>
  </si>
  <si>
    <t xml:space="preserve"> N° de sesiones de comité de conciliaciones asistidos / N° de sesiones del comité de conciliaciones programado X 100%</t>
  </si>
  <si>
    <t>Proporcion de avance en implementacion de Manual de Politicas de prevencion de daño antijuridico</t>
  </si>
  <si>
    <t>N° de capacitaciones del manual de  políticas de prevención de daño antijuridico dictadas / Total de capacitaciones manual de  políticas de prevención de daño antijuridico programadas X 100%</t>
  </si>
  <si>
    <t>Proporcion de cumplimiento de Socialización del manual de políticas de prevención de daño antijuridico</t>
  </si>
  <si>
    <t xml:space="preserve">N° de linamientos del manual de  políticas de prevención de daño antijuridico implementadas / Total de lineamientos de manual de  políticas de prevención de daño antijuridico x 100% </t>
  </si>
  <si>
    <t xml:space="preserve"> Proporcion de avance en la Implementación del manual de  políticas de prevención de daño antijuridico</t>
  </si>
  <si>
    <t xml:space="preserve"> Proporción de informes presentados en  comité y publicados en la web</t>
  </si>
  <si>
    <t>Numero de informes publicados / Numero de informes a publicar en la web X 100%</t>
  </si>
  <si>
    <t>Informe presentado en comité de conciliaciones/ Directrices institucionales para la aplicación de mecanismos de arreglo directo , transacción y conciliación de acuerdo al historico de la entidad documentadas</t>
  </si>
  <si>
    <t xml:space="preserve">Porcentaje de cumplimiento en la elaboracion de las directrices institucionales para la aplicación de mecanismos de arreglo directo , transacción y conciliación de acuerdo al historico de la entidad </t>
  </si>
  <si>
    <t>Avance presentado/ Avance requerido x 100%</t>
  </si>
  <si>
    <t>Documento aprobado manual de adecuada defensa de los intereses litigiosos de la entidad (Aprobado)</t>
  </si>
  <si>
    <t>Porcentaje de cumplimiento en la elaboracion el manual de adecuada defensa de los intereses litigiosos de la entidad</t>
  </si>
  <si>
    <t>Proporcion decumplimiento en la Implementación del manual de intereses litigiosos de la entidad</t>
  </si>
  <si>
    <t>N° de intereses litigiosos de la entidad aplicando el respectivo manual / Total de intereses litigiosos de la entidad x 100</t>
  </si>
  <si>
    <t>Proporcion de análisis de causas primarias y politicas de mitigación de riesgos</t>
  </si>
  <si>
    <t>No. Políticas aprobadas para corregir el problema./No. de causa primarias analizadas x 100%</t>
  </si>
  <si>
    <t>Porcentaje de avance en gestión litigiosa</t>
  </si>
  <si>
    <t>Porcentaje de favorabilidad de Defensa juridica</t>
  </si>
  <si>
    <t>N° de defensas con decisiones favorables a la entidad / Total de intereses litigiosos a defender en la entidad x 100%</t>
  </si>
  <si>
    <t>Proporcion de Procesos con contigencias</t>
  </si>
  <si>
    <t>N° de procesos contigentes / N° de procesoss jurisdiccionales x 100%</t>
  </si>
  <si>
    <t>Proporcion de cumplimiento en el Análisis de las contigencias</t>
  </si>
  <si>
    <t>N° de procesos contigentes evaluados / N° total de procesos contigentes x 100%</t>
  </si>
  <si>
    <t>N° de documentos remitidos al área jurídica revisados oportunamente / N° total de documentos remitidos al área juridica para revisión x 100%</t>
  </si>
  <si>
    <t>proporcion de revision oportuna desde al area juridica</t>
  </si>
  <si>
    <t>proporcion de cumplimiento de  revision  desde al area juridica Documentos precontractuales y contractuales revisados</t>
  </si>
  <si>
    <t>proporcion de cumplimiento de emisión de Conceptos juridicos</t>
  </si>
  <si>
    <t>N° de conceptos juridicos emitidos / n° de conceptos juridicos solicitados x 100%</t>
  </si>
  <si>
    <t>Manual  de cobro coactivo actualizado y aprobado</t>
  </si>
  <si>
    <t>Proporcion de respuesta a Necesidades satisfechas</t>
  </si>
  <si>
    <t>N° de necesidades aprobadas por gerencia satisfechas / N° total de necesidades aprobadas por gerencia x 100%</t>
  </si>
  <si>
    <t xml:space="preserve">N° de procesos contractuales con hallazgos (fruto de cualquier auditoria) / N° total de procesos contractuales </t>
  </si>
  <si>
    <t>informe de la Evaluación contractual</t>
  </si>
  <si>
    <t xml:space="preserve">Realizar actualizacion documental  de los requerimientos institucionales  </t>
  </si>
  <si>
    <t>N° de documentos actualzados / N° de necesidades docmentales  areas misionales de la Institucion  (x100)</t>
  </si>
  <si>
    <t xml:space="preserve">Porcentaje de cumplimiento  en generacion de respuesta a  actualizacion documental </t>
  </si>
  <si>
    <t>Porcentaje de areas misionales con inventario actualizado  de documentos</t>
  </si>
  <si>
    <t>N° de areas coninventario documental/ N° de areas misionales de la Institucion  (x100)</t>
  </si>
  <si>
    <t xml:space="preserve">Propender el  diagnostico de marco procedimental </t>
  </si>
  <si>
    <t xml:space="preserve">Elaboracion de los procesos inexistentes en el area Misional de la Institución </t>
  </si>
  <si>
    <t>N° de procesos institucionales  construidos revisados y codificados / total de procesos para revisar  en el periodo del tiempo x 100%</t>
  </si>
  <si>
    <t xml:space="preserve">Realzar auditoria anual resolución 3100 de 2019 </t>
  </si>
  <si>
    <t xml:space="preserve">Numero de servicios Misionales auditados en la vigencia / total de servicios programadospara auditoria  en el periodo medido </t>
  </si>
  <si>
    <t>Numero de planes de mejoramiento ejecutados/ total de planes formulados x 100%</t>
  </si>
  <si>
    <t>Capacitar los profesionales de la salud y  personal de apoyo conoce los manuales, programas, procedimientos, formatos del area misional donde presta sus servicios</t>
  </si>
  <si>
    <t>Cumplir los planes de Mejoramiento ejecutados en su totalidad en el area misional</t>
  </si>
  <si>
    <t>Evaluar  los profesionales de la salud y de personal de apoyo cuenta con evaluacion de  los manuales, procedimientos, planes, formatos socializados</t>
  </si>
  <si>
    <t xml:space="preserve">Realizar la actualizacion de practicas seguras Con base en los ultimos lineamientos normativos y cambios en la organización </t>
  </si>
  <si>
    <t>Evaluar alos  profesionales de la salud y de personal de apoyo  de la politica de seguridad del paciente</t>
  </si>
  <si>
    <t>Numero de profesionales de la salud y de apoyo evaluados/ total de profesionales de la salud y de apoyo del area misional x 100%</t>
  </si>
  <si>
    <t>Numero de rondas de seguridad ejecutadas/total de rondas programadas x 100%</t>
  </si>
  <si>
    <t>Comité de calidad y seguridad del paciente</t>
  </si>
  <si>
    <t>porcentaje de cumplimiento  en la ejecucion de planes de mejoramiento del  nivel Misional (seguridad del paciente)</t>
  </si>
  <si>
    <t>Realizar una auditoria anual en los estandares de acreditación decreto 903 de 2014</t>
  </si>
  <si>
    <t xml:space="preserve"> Proporcion de avace y aprobacion de PAMEC</t>
  </si>
  <si>
    <t>Ejecutar el PAMEC</t>
  </si>
  <si>
    <t>impelmentar de los planes de Mejoramiento ejecutados en su totalidad en el area misional (seguridad del paciente</t>
  </si>
  <si>
    <t xml:space="preserve">Realizar seguimiento  de ejecución de Comites Intitucionales </t>
  </si>
  <si>
    <t xml:space="preserve">Realizar seguimiento de Cumplimiento a planes Operativos de los Comites </t>
  </si>
  <si>
    <t xml:space="preserve">Realizar seguimiento de Cumplimiento a planes de mejora instaurados por los Comites </t>
  </si>
  <si>
    <t xml:space="preserve">Porcentaje  de procesos y procedimientos actualizados del area de facturacion </t>
  </si>
  <si>
    <t xml:space="preserve">Tablas de estion documental de facturacion </t>
  </si>
  <si>
    <t>Numero de documentos actualizados / Total de procesos y procedimientos diagnosticados para atualizar  X100%</t>
  </si>
  <si>
    <t xml:space="preserve">Construir y /o Actualizar los procesos,  procedimientos ,  manuales, formatos, instructivos etc del área de facturación </t>
  </si>
  <si>
    <t>Promover niveles optimos de  Facturación  basada en normatividad vigente y contratación actual</t>
  </si>
  <si>
    <t xml:space="preserve">Realizar seguimiento a tiempos  de acturacion </t>
  </si>
  <si>
    <t xml:space="preserve">Tiempo promedio de facturación de servicios posterior al egreso del paciente </t>
  </si>
  <si>
    <t xml:space="preserve">Promover la capacitacion continua del personal de facturacion </t>
  </si>
  <si>
    <t xml:space="preserve"> Imlementar proceso capacitacion  y retroalimentación oportuna y programada al personal encargado de facturación</t>
  </si>
  <si>
    <t xml:space="preserve">Porcentaje de capacitaciones realizadas al persona de facturacion </t>
  </si>
  <si>
    <t xml:space="preserve">N° de capacitaciones realizadas / Numero de capacitaciones programadas X100% </t>
  </si>
  <si>
    <t xml:space="preserve">Organizar el fondo documental  y procedimienttal del servicio de facturacion de la ESE </t>
  </si>
  <si>
    <t xml:space="preserve">Organizar tiempos de facturacion, radicacion de cuentas y  devoluciones  de la ESE  </t>
  </si>
  <si>
    <t>Numero de procesos verificados y aprobados del  area de referencia / Total de procedimientos normativos del area de referencia  X 100</t>
  </si>
  <si>
    <t>Optimizar los procesos de autorizaciones, facturación, radicacion de cuentas,  minimizando los errores para coadyuvar con la sostenibilidad financiera de la empresa</t>
  </si>
  <si>
    <t>Tiempo de envio de solicitud de autorización o Anexo 3/ Tiempo de respuesta de autorización o Anexo 4</t>
  </si>
  <si>
    <t>∑  (fecha de envio de solicitud de servicios medicos mediante anexo 3 - fecha de generación de orden medica )/ ∑  (fecha de respuesta  de Anexo 4 -  fecha de envío de solicitud con anexo 3)</t>
  </si>
  <si>
    <t>Total de devoluciones subsanadas y/o refacturadas / Total de devoluciones generadas durante el periodo x100%</t>
  </si>
  <si>
    <t xml:space="preserve">Revision, seguimiento de los indicadores de referencia y contrareferencia </t>
  </si>
  <si>
    <t xml:space="preserve">Proporcion de cumplimiento en los indcadores de referncia </t>
  </si>
  <si>
    <t>N° de indicadores con desempeño satisfactorio  / N° de  indicadores del area x 100%</t>
  </si>
  <si>
    <t xml:space="preserve">Hacer verificacion e procesos de referencia </t>
  </si>
  <si>
    <t>Realizar gestion documental del proceso de asignacion de citas medicas</t>
  </si>
  <si>
    <t>Construir y /o Actualizar los procesos,  procedimientos ,  manuales, formatos, instructivos etc del área de facturación y  asignacion de citas medicas</t>
  </si>
  <si>
    <t>Porcentaje  de procesos y procedimientos actualizados del el área de facturación y  asignacion de citas medicas</t>
  </si>
  <si>
    <t xml:space="preserve">Tablas de g estion documental </t>
  </si>
  <si>
    <t>Porcentaje  de procesos y procedimientos actualizados del el área de de mercadeo de servicios</t>
  </si>
  <si>
    <t>Numero de documentos actualizados y aprobados por gerencia / Total de procesos y procedimientos diagnosticados para atualizar  X100%</t>
  </si>
  <si>
    <t xml:space="preserve">Tablas de gestion documental </t>
  </si>
  <si>
    <t>Realizar diagnostico del estado actual de contratacion vignte con las EAPB presentes en el departamento</t>
  </si>
  <si>
    <t>Porcentaje de crecimiento de contratacion con las EAPB, Aseguradores del departamento</t>
  </si>
  <si>
    <t>Nuevas convenios con inicio de vinculo contractual con la ESE en 2021 /total de EAPB con contrato con la ESE</t>
  </si>
  <si>
    <t xml:space="preserve">Verificación de contratación vigente y aumento de ls vinculos comrciales </t>
  </si>
  <si>
    <t xml:space="preserve">Seguimiento a la contratacion vigente de la ESE con os aseguradores  para atencion de pacientes </t>
  </si>
  <si>
    <t xml:space="preserve">Porcentaje de  cumplimiento a la verificacion de contratos </t>
  </si>
  <si>
    <t xml:space="preserve">Relación de convenios informe en comité de gestion </t>
  </si>
  <si>
    <t>Hacer seguimiento al cumplimiento  de los acuerdos contratuales en lo relacionado con  presupuesto, obligaciones y vigencias de cada uno de los contratos que la  ESE ha suscrito con los diferentes aseguradores o entes  y gesionar dificultades de facturacion que se puedan subsanar desde la verificaciond de la contratacion y  presetar informes periodicos con necesidades de los mismos</t>
  </si>
  <si>
    <t>Número de entidades con aceptación a actualización de portafolio vigente y/o ya con contrato / Totalidad de entidades con contratación</t>
  </si>
  <si>
    <t xml:space="preserve">Matriz de contratacion anual </t>
  </si>
  <si>
    <t>Actualización de portafolio de servicios respecto de la demanda y necesidad de la población objeto y la comunidad en general y difundilo</t>
  </si>
  <si>
    <t>Participar en actalizacion y realizar la  Socializacion  de portafolio a entidades interesadas</t>
  </si>
  <si>
    <t>Porcentaje de entidades y asguradores a quienes se les socializa el portafolio de servicios de la ESE</t>
  </si>
  <si>
    <t>Número de entidades  a las que se le realizó socialización de portafolio vigente /Totalidad de Aseguradores  de regimen contributivo, subsidiado y regimen especial resentes en el departamento</t>
  </si>
  <si>
    <t xml:space="preserve">Informe de gestion de Mercadeo </t>
  </si>
  <si>
    <t>Seguimiento a los procesos de autorizaciones</t>
  </si>
  <si>
    <t>Realizar auditorias al proceso de facturacion y cuentas</t>
  </si>
  <si>
    <t xml:space="preserve">Porcentaje de cumplimiento de auditoria en elproceso de facturacion </t>
  </si>
  <si>
    <t xml:space="preserve">Total de criterios cumplidos en auditoria de proceso de facturacion/total de crierio evaluados x 100% </t>
  </si>
  <si>
    <t xml:space="preserve">Informede auditoria </t>
  </si>
  <si>
    <t xml:space="preserve"> Promover el cumplimiento de los procesos y procedimientos de proceso de facturacion </t>
  </si>
  <si>
    <t xml:space="preserve">Realizar acciones de mejoramiento de los procesos de facturacion </t>
  </si>
  <si>
    <t xml:space="preserve">Ejecutar e implementar planes de mejora del servcio de facturacion </t>
  </si>
  <si>
    <t xml:space="preserve">Porcentaje de cumplimiento de ejecución de planes de mejoramiento de facturacion </t>
  </si>
  <si>
    <t xml:space="preserve">Total de planes de mejora ejecutados /total de planes de mejora planeados o requeridos para el servicio x 100% </t>
  </si>
  <si>
    <t xml:space="preserve">Matriz de seguimiento de planes de mejora </t>
  </si>
  <si>
    <t xml:space="preserve">Aumentar la capacidad tecnica y sistematca que permina niveles optimos y seguros de la facturacion </t>
  </si>
  <si>
    <t xml:space="preserve">Asegurar que se realice la facturacion de la totalidad de los servicios y/o medicamentos, insumos, valoraciones  entre otros,  prestados a los usuarios de la ESE centro de Rehablitacion Integral de Boyaca </t>
  </si>
  <si>
    <t xml:space="preserve">Total de servicios facturados / total de servicios prestados x 100% </t>
  </si>
  <si>
    <t xml:space="preserve">Mantener niveles minimos de devoluciones de las EPS </t>
  </si>
  <si>
    <t>Porcentaje de devoluciones realizadas a la facturacion de la ESE</t>
  </si>
  <si>
    <t>&gt;5%</t>
  </si>
  <si>
    <t>Total de Facuras devueltas /total de facturas radiacadas x 100%</t>
  </si>
  <si>
    <t xml:space="preserve">Informe de facturacion </t>
  </si>
  <si>
    <t>(Estudios de viabilidad documentados / Estudios de viabilidad de servicios solicitados )x100%</t>
  </si>
  <si>
    <t>Actualizar el PETH</t>
  </si>
  <si>
    <t xml:space="preserve"> Actualizacion del PETH</t>
  </si>
  <si>
    <t>PETH Actualizado y aprobado</t>
  </si>
  <si>
    <t>PETH</t>
  </si>
  <si>
    <t xml:space="preserve">Manual de funciones y competencias actualizado </t>
  </si>
  <si>
    <t>Manual de funciones y competencias actualizado y  aprobado</t>
  </si>
  <si>
    <t>Estudio de carga de trabajo documental</t>
  </si>
  <si>
    <t>N° actividades implementados del GIRF /N° actividades del plan  a implementar en el periodo del tiempo medido(GIRF)x100%</t>
  </si>
  <si>
    <t>Hospital sin riesgo financiero</t>
  </si>
  <si>
    <t>Directrices institucionales para la aplicación de mecanismos de arreglo directo , transacción y conciliación de acuerdo al historico de la entidad documentadas</t>
  </si>
  <si>
    <t>Informe detallado de las causas litigiosas de la entidad</t>
  </si>
  <si>
    <t>Informe presentado a gerencia</t>
  </si>
  <si>
    <t xml:space="preserve">N° de comites con politicas incluídas en el manual / N° total de comites </t>
  </si>
  <si>
    <t xml:space="preserve">Manual de funcionamiento de comités institucionales  </t>
  </si>
  <si>
    <t xml:space="preserve">Proporcion de cumplimiento de los POA de los comites de la ESE </t>
  </si>
  <si>
    <t>N° de comités que cumplen las metas de sus POA / Total de comités*100%</t>
  </si>
  <si>
    <t>Realizar 4 reuniones con alianza de usuarios en cada vigencia</t>
  </si>
  <si>
    <t>ALIANZAS DE USUARIOS</t>
  </si>
  <si>
    <t>N° de Reuniones realizadas con alianza de usuarios/ N° de reuniones planeadas con alianza de usuarios</t>
  </si>
  <si>
    <t>Evidencias de las reuniones</t>
  </si>
  <si>
    <t xml:space="preserve"> Manual de políticas de prevención del daño antijurídico documentado y aprobado</t>
  </si>
  <si>
    <t>Manual de  adecuada defensa de los intereses litigiosos de la entidad</t>
  </si>
  <si>
    <t>Proporcion de avance de Elaborar los procesos y procedimientos de defensa juridica</t>
  </si>
  <si>
    <t>N° de procesos y procedimientos del área jurídica documentados / N° de procesos del área jurídica</t>
  </si>
  <si>
    <t>Sistema de gestión</t>
  </si>
  <si>
    <t>Presentación oportuno informe jurídico Decreto 2193</t>
  </si>
  <si>
    <t>N° de informes presentados oportunamente *100% / N° de informes reglamentarios a presentar</t>
  </si>
  <si>
    <t>Proporción de presentación oportuna de informe jurídico de Decreto 2193</t>
  </si>
  <si>
    <t>Cargue en el sistema</t>
  </si>
  <si>
    <t>N° de documentos contractuales revisados / N° total de documentos generados en el área  contractual x 100%</t>
  </si>
  <si>
    <t>Actualizar y gestionar la aprobación del manual de cobro coactivo de la entidad</t>
  </si>
  <si>
    <t>Manual de cobro coactivo actualizado y aprobado</t>
  </si>
  <si>
    <t xml:space="preserve"> Procedimiento de convocatoria pública actualizado</t>
  </si>
  <si>
    <t xml:space="preserve"> Procedimiento de subasta inversa actualizado</t>
  </si>
  <si>
    <t>Proporcion de avance en el seguimiento al proceso contractual</t>
  </si>
  <si>
    <t>Porcentaje de seguimiento de Prefacturacion de pacientes agudos</t>
  </si>
  <si>
    <t>Numero de facturas generadas de pacientes agudos/numero de facturas auditadas x100%</t>
  </si>
  <si>
    <t xml:space="preserve">Realiza procesos de  auditoria de prefacturacion a los pacientes en internacion aguda </t>
  </si>
  <si>
    <t>Porcentaje de seguimiento de Prefacturacion de pacientes cronicos</t>
  </si>
  <si>
    <t>Numero de facturas generadas de pacientes cronicos/numero de facturas auditadas x100%</t>
  </si>
  <si>
    <t>Dar Respuesta a las  objeciones reportadas dentro de los terminos esablecidos en la ley 1438, retroalimentacion permnente al area de facturacion , cartera y personal asistencial</t>
  </si>
  <si>
    <t xml:space="preserve">Porcentaje de Respuesta a Objeciones </t>
  </si>
  <si>
    <t>N° de objeciones hechas a las facturas glosadas de manera oportuna / Total de facturas glosadas X 100%</t>
  </si>
  <si>
    <t>Numero de conciliaciones de Glosa realizadas / numero de conciliaciones programadas en el periodo X 100%</t>
  </si>
  <si>
    <t>Porcentaje de Respuesta a glosas</t>
  </si>
  <si>
    <t xml:space="preserve"> Dar cumplimiento Cronograma de conciliacion de glosas mensual po EPS .retroalimentacion permnente al area de facturacion , cartera y personal asistencial</t>
  </si>
  <si>
    <t>Porcentaje de cumplimiento de auditoria concurrente</t>
  </si>
  <si>
    <t>Formato de auditoria concurrente, informes de hallazgos y resultados</t>
  </si>
  <si>
    <t>Porcentaje de cumplimiento de planes de mejoramiento de auditoria concurrente</t>
  </si>
  <si>
    <t xml:space="preserve">Dar cumplimiento al cronograma Mensual y al ciclo PHVA desde Auditoria concurrente  por unidades </t>
  </si>
  <si>
    <t>Numero de planes de mejoramieto cerrados en el trimestre / Numero de planes de mejoramieto programados en el trimestre x100%</t>
  </si>
  <si>
    <t xml:space="preserve"> Formatos de seguimiento a plan de mejoramiento</t>
  </si>
  <si>
    <t>N° de auditorías de historia clinica realizadas / Total de auditorías de historia clinica planeadas x100%</t>
  </si>
  <si>
    <t>Porcentaje de cumplimiento de auditoria a historia clinica</t>
  </si>
  <si>
    <t>Porcentaje de cumplimiento de adehrencia a historia 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</si>
</sst>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entury Gothic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0" tint="-0.1499984740745262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0" tint="-0.1499984740745262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theme="0" tint="-0.1499984740745262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entury Gothic"/>
      <family val="2"/>
    </font>
    <font>
      <b/>
      <sz val="8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D1D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48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9" fontId="18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9" fontId="1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23" fillId="2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9" fontId="23" fillId="4" borderId="1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24" fillId="0" borderId="0" xfId="0" applyFont="1"/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9" fontId="11" fillId="0" borderId="1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2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11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9" fontId="13" fillId="2" borderId="1" xfId="1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9" fontId="11" fillId="0" borderId="31" xfId="0" applyNumberFormat="1" applyFont="1" applyBorder="1" applyAlignment="1">
      <alignment vertical="center" wrapText="1"/>
    </xf>
    <xf numFmtId="0" fontId="13" fillId="2" borderId="6" xfId="0" applyFont="1" applyFill="1" applyBorder="1" applyAlignment="1">
      <alignment vertical="center"/>
    </xf>
    <xf numFmtId="0" fontId="27" fillId="0" borderId="4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9" fontId="11" fillId="0" borderId="3" xfId="0" applyNumberFormat="1" applyFont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9" fontId="2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9" fontId="32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9" fontId="32" fillId="2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26" fillId="0" borderId="4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9" fontId="11" fillId="0" borderId="19" xfId="0" applyNumberFormat="1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2" fillId="2" borderId="50" xfId="0" applyFont="1" applyFill="1" applyBorder="1" applyAlignment="1">
      <alignment vertical="center" wrapText="1"/>
    </xf>
    <xf numFmtId="9" fontId="27" fillId="0" borderId="3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3" fillId="4" borderId="53" xfId="0" applyFont="1" applyFill="1" applyBorder="1" applyAlignment="1">
      <alignment wrapText="1"/>
    </xf>
    <xf numFmtId="0" fontId="13" fillId="4" borderId="54" xfId="0" applyFont="1" applyFill="1" applyBorder="1" applyAlignment="1">
      <alignment wrapText="1"/>
    </xf>
    <xf numFmtId="0" fontId="13" fillId="4" borderId="54" xfId="0" applyFont="1" applyFill="1" applyBorder="1" applyAlignment="1">
      <alignment horizontal="left" vertical="center"/>
    </xf>
    <xf numFmtId="0" fontId="13" fillId="4" borderId="45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left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13" fillId="5" borderId="32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13" fillId="5" borderId="59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vertical="center" wrapText="1"/>
    </xf>
    <xf numFmtId="9" fontId="12" fillId="2" borderId="0" xfId="0" applyNumberFormat="1" applyFont="1" applyFill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9" fontId="11" fillId="2" borderId="31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9" fontId="27" fillId="2" borderId="1" xfId="0" applyNumberFormat="1" applyFont="1" applyFill="1" applyBorder="1" applyAlignment="1">
      <alignment horizontal="center" vertical="center" wrapText="1"/>
    </xf>
    <xf numFmtId="9" fontId="27" fillId="2" borderId="1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9" fontId="27" fillId="2" borderId="4" xfId="1" applyFont="1" applyFill="1" applyBorder="1" applyAlignment="1">
      <alignment horizontal="center" vertical="center" wrapText="1"/>
    </xf>
    <xf numFmtId="9" fontId="11" fillId="2" borderId="4" xfId="0" applyNumberFormat="1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1" fontId="27" fillId="2" borderId="44" xfId="1" applyNumberFormat="1" applyFont="1" applyFill="1" applyBorder="1" applyAlignment="1">
      <alignment horizontal="center" vertical="center" wrapText="1"/>
    </xf>
    <xf numFmtId="1" fontId="27" fillId="2" borderId="44" xfId="0" applyNumberFormat="1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9" fontId="11" fillId="2" borderId="44" xfId="0" applyNumberFormat="1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 wrapText="1"/>
    </xf>
    <xf numFmtId="9" fontId="27" fillId="2" borderId="44" xfId="1" applyFont="1" applyFill="1" applyBorder="1" applyAlignment="1">
      <alignment horizontal="center" vertical="center" wrapText="1"/>
    </xf>
    <xf numFmtId="9" fontId="27" fillId="2" borderId="4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9" fontId="11" fillId="2" borderId="3" xfId="0" applyNumberFormat="1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wrapText="1"/>
    </xf>
    <xf numFmtId="1" fontId="27" fillId="2" borderId="32" xfId="1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9" fontId="11" fillId="2" borderId="32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0" borderId="31" xfId="0" applyFont="1" applyBorder="1" applyAlignment="1">
      <alignment vertical="center"/>
    </xf>
    <xf numFmtId="0" fontId="15" fillId="0" borderId="31" xfId="0" applyFont="1" applyBorder="1" applyAlignment="1">
      <alignment vertical="center" wrapText="1"/>
    </xf>
    <xf numFmtId="9" fontId="11" fillId="0" borderId="3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9" fontId="11" fillId="0" borderId="1" xfId="1" applyFont="1" applyFill="1" applyBorder="1" applyAlignment="1">
      <alignment vertical="center" wrapText="1"/>
    </xf>
    <xf numFmtId="9" fontId="11" fillId="0" borderId="1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vertical="center" wrapText="1"/>
    </xf>
    <xf numFmtId="9" fontId="13" fillId="2" borderId="32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9" fontId="11" fillId="0" borderId="32" xfId="0" applyNumberFormat="1" applyFont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vertical="center" wrapText="1"/>
    </xf>
    <xf numFmtId="0" fontId="20" fillId="0" borderId="31" xfId="0" applyFont="1" applyBorder="1" applyAlignment="1">
      <alignment vertical="center"/>
    </xf>
    <xf numFmtId="0" fontId="20" fillId="0" borderId="31" xfId="0" applyFont="1" applyBorder="1" applyAlignment="1">
      <alignment vertical="center" wrapText="1"/>
    </xf>
    <xf numFmtId="0" fontId="22" fillId="0" borderId="31" xfId="0" applyFont="1" applyBorder="1" applyAlignment="1">
      <alignment horizontal="center" vertical="center" wrapText="1"/>
    </xf>
    <xf numFmtId="9" fontId="22" fillId="0" borderId="31" xfId="0" applyNumberFormat="1" applyFont="1" applyBorder="1" applyAlignment="1">
      <alignment horizontal="center" vertical="center" wrapText="1"/>
    </xf>
    <xf numFmtId="9" fontId="22" fillId="0" borderId="31" xfId="0" applyNumberFormat="1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3" fillId="2" borderId="6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3" fillId="2" borderId="7" xfId="0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32" xfId="0" applyFont="1" applyFill="1" applyBorder="1" applyAlignment="1">
      <alignment vertical="center" wrapText="1"/>
    </xf>
    <xf numFmtId="0" fontId="19" fillId="2" borderId="32" xfId="0" applyFont="1" applyFill="1" applyBorder="1" applyAlignment="1">
      <alignment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9" fontId="23" fillId="2" borderId="32" xfId="0" applyNumberFormat="1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 wrapText="1"/>
    </xf>
    <xf numFmtId="9" fontId="22" fillId="0" borderId="32" xfId="0" applyNumberFormat="1" applyFont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wrapText="1"/>
    </xf>
    <xf numFmtId="0" fontId="17" fillId="4" borderId="12" xfId="0" applyFont="1" applyFill="1" applyBorder="1" applyAlignment="1">
      <alignment horizontal="left" vertical="center" wrapText="1"/>
    </xf>
    <xf numFmtId="0" fontId="17" fillId="2" borderId="0" xfId="0" applyFont="1" applyFill="1"/>
    <xf numFmtId="9" fontId="10" fillId="0" borderId="4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9" fontId="22" fillId="2" borderId="1" xfId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9" fontId="23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 readingOrder="1"/>
    </xf>
    <xf numFmtId="0" fontId="21" fillId="2" borderId="4" xfId="0" applyFont="1" applyFill="1" applyBorder="1" applyAlignment="1">
      <alignment horizontal="center" vertical="center" wrapText="1"/>
    </xf>
    <xf numFmtId="9" fontId="22" fillId="2" borderId="4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9" fontId="23" fillId="2" borderId="4" xfId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9" fontId="24" fillId="2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9" fontId="22" fillId="2" borderId="4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 readingOrder="1"/>
    </xf>
    <xf numFmtId="0" fontId="20" fillId="0" borderId="1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9" fontId="35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24" fillId="2" borderId="2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14" fontId="18" fillId="5" borderId="9" xfId="0" applyNumberFormat="1" applyFont="1" applyFill="1" applyBorder="1" applyAlignment="1">
      <alignment horizontal="center" vertical="center" wrapText="1"/>
    </xf>
    <xf numFmtId="14" fontId="18" fillId="5" borderId="2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9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5" borderId="33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0" borderId="4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4" fillId="0" borderId="4" xfId="1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9" fontId="10" fillId="0" borderId="4" xfId="1" applyFont="1" applyFill="1" applyBorder="1" applyAlignment="1">
      <alignment horizontal="center" vertical="center" wrapText="1"/>
    </xf>
    <xf numFmtId="9" fontId="10" fillId="0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9" fontId="27" fillId="0" borderId="4" xfId="0" applyNumberFormat="1" applyFont="1" applyBorder="1" applyAlignment="1">
      <alignment horizontal="center" vertical="center" wrapText="1"/>
    </xf>
    <xf numFmtId="14" fontId="13" fillId="5" borderId="9" xfId="0" applyNumberFormat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1" fillId="6" borderId="40" xfId="0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left" vertical="center" wrapText="1"/>
    </xf>
    <xf numFmtId="0" fontId="33" fillId="2" borderId="42" xfId="0" applyFont="1" applyFill="1" applyBorder="1" applyAlignment="1">
      <alignment horizontal="left" vertical="center" wrapText="1"/>
    </xf>
    <xf numFmtId="0" fontId="33" fillId="2" borderId="51" xfId="0" applyFont="1" applyFill="1" applyBorder="1" applyAlignment="1">
      <alignment horizontal="left" vertical="center" wrapText="1"/>
    </xf>
    <xf numFmtId="0" fontId="33" fillId="2" borderId="52" xfId="0" applyFont="1" applyFill="1" applyBorder="1" applyAlignment="1">
      <alignment horizontal="left" vertical="center" wrapText="1"/>
    </xf>
    <xf numFmtId="0" fontId="33" fillId="2" borderId="13" xfId="0" applyFont="1" applyFill="1" applyBorder="1" applyAlignment="1">
      <alignment horizontal="left" vertical="center" wrapText="1"/>
    </xf>
    <xf numFmtId="0" fontId="33" fillId="2" borderId="16" xfId="0" applyFont="1" applyFill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33" fillId="2" borderId="51" xfId="0" applyFont="1" applyFill="1" applyBorder="1" applyAlignment="1">
      <alignment horizontal="center" vertical="center" wrapText="1"/>
    </xf>
    <xf numFmtId="0" fontId="33" fillId="2" borderId="52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14" fontId="13" fillId="5" borderId="35" xfId="0" applyNumberFormat="1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14" fontId="13" fillId="5" borderId="32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center" vertical="center"/>
    </xf>
    <xf numFmtId="0" fontId="13" fillId="5" borderId="5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2" borderId="59" xfId="0" applyFont="1" applyFill="1" applyBorder="1" applyAlignment="1">
      <alignment horizontal="center" vertical="center" wrapText="1"/>
    </xf>
    <xf numFmtId="0" fontId="33" fillId="2" borderId="57" xfId="0" applyFont="1" applyFill="1" applyBorder="1" applyAlignment="1">
      <alignment horizontal="center" vertical="center" wrapText="1"/>
    </xf>
    <xf numFmtId="0" fontId="33" fillId="2" borderId="61" xfId="0" applyFont="1" applyFill="1" applyBorder="1" applyAlignment="1">
      <alignment horizontal="center" vertical="center" wrapText="1"/>
    </xf>
    <xf numFmtId="0" fontId="33" fillId="2" borderId="46" xfId="0" applyFont="1" applyFill="1" applyBorder="1" applyAlignment="1">
      <alignment horizontal="center" vertical="center" wrapText="1"/>
    </xf>
    <xf numFmtId="0" fontId="33" fillId="2" borderId="58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9" fontId="11" fillId="0" borderId="4" xfId="1" applyFont="1" applyFill="1" applyBorder="1" applyAlignment="1">
      <alignment horizontal="center" vertical="center" wrapText="1"/>
    </xf>
    <xf numFmtId="9" fontId="11" fillId="0" borderId="3" xfId="1" applyFont="1" applyFill="1" applyBorder="1" applyAlignment="1">
      <alignment horizontal="center" vertical="center" wrapText="1"/>
    </xf>
    <xf numFmtId="9" fontId="11" fillId="0" borderId="19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5" xfId="0" applyFont="1" applyFill="1" applyBorder="1" applyAlignment="1">
      <alignment horizontal="left" vertical="center" wrapText="1"/>
    </xf>
    <xf numFmtId="0" fontId="19" fillId="0" borderId="59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9" fontId="13" fillId="2" borderId="4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9" fontId="11" fillId="0" borderId="4" xfId="0" applyNumberFormat="1" applyFont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3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57D8D5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415925</xdr:colOff>
      <xdr:row>3</xdr:row>
      <xdr:rowOff>47172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C45EFB-6ECA-4F31-BF2D-D485879E9AF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3675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419100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63D83F-C7F8-42BA-A5F3-F216FCC42E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6850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419100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2019D9-8FE5-4821-961E-D8653806E8C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6850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409575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CF798F-36C8-47A7-A3B9-9C5C7131939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57325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409575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DE6421-CDBC-4C57-8A30-4F5FA3AC0BF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57325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592667</xdr:colOff>
      <xdr:row>0</xdr:row>
      <xdr:rowOff>0</xdr:rowOff>
    </xdr:from>
    <xdr:to>
      <xdr:col>2</xdr:col>
      <xdr:colOff>419100</xdr:colOff>
      <xdr:row>2</xdr:row>
      <xdr:rowOff>169333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6F1378-D454-4459-A42A-CF30C8BBB8E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592667" y="0"/>
          <a:ext cx="1350433" cy="5503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542925</xdr:colOff>
      <xdr:row>3</xdr:row>
      <xdr:rowOff>93739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934A38-8557-4BAA-930F-001834E1FB8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6850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191520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2A819A-4FE7-4FC3-9092-278572CC1D0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5489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1404937</xdr:colOff>
      <xdr:row>0</xdr:row>
      <xdr:rowOff>107156</xdr:rowOff>
    </xdr:from>
    <xdr:to>
      <xdr:col>2</xdr:col>
      <xdr:colOff>701447</xdr:colOff>
      <xdr:row>2</xdr:row>
      <xdr:rowOff>556759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54CE1-0C83-46EA-A15A-1E7C28BD41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404937" y="107156"/>
          <a:ext cx="1458685" cy="8306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38101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3E95E6-CB87-4339-BBA4-E106786BB24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2088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676275</xdr:colOff>
      <xdr:row>2</xdr:row>
      <xdr:rowOff>580572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76375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418556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229516-ED95-4795-823E-908D720DBBB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6306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809625</xdr:colOff>
      <xdr:row>2</xdr:row>
      <xdr:rowOff>456747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E6BEE8-0683-4BD5-9E34-83E38261B55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476250" y="0"/>
          <a:ext cx="1466850" cy="82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opLeftCell="A19" workbookViewId="0">
      <selection activeCell="G18" sqref="G18"/>
    </sheetView>
  </sheetViews>
  <sheetFormatPr baseColWidth="10" defaultRowHeight="14.4" x14ac:dyDescent="0.3"/>
  <cols>
    <col min="1" max="1" width="11.44140625" customWidth="1"/>
    <col min="5" max="5" width="17.5546875" customWidth="1"/>
    <col min="6" max="6" width="13.44140625" customWidth="1"/>
    <col min="7" max="7" width="16.5546875" customWidth="1"/>
    <col min="8" max="8" width="11.44140625" customWidth="1"/>
    <col min="17" max="17" width="15" customWidth="1"/>
  </cols>
  <sheetData>
    <row r="1" spans="1:17" x14ac:dyDescent="0.3">
      <c r="A1" s="417"/>
      <c r="B1" s="418"/>
      <c r="C1" s="418"/>
      <c r="D1" s="419"/>
      <c r="E1" s="426" t="s">
        <v>26</v>
      </c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8"/>
      <c r="Q1" s="133" t="s">
        <v>208</v>
      </c>
    </row>
    <row r="2" spans="1:17" x14ac:dyDescent="0.3">
      <c r="A2" s="420"/>
      <c r="B2" s="421"/>
      <c r="C2" s="421"/>
      <c r="D2" s="422"/>
      <c r="E2" s="429" t="s">
        <v>299</v>
      </c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1"/>
      <c r="Q2" s="134" t="s">
        <v>209</v>
      </c>
    </row>
    <row r="3" spans="1:17" ht="32.25" customHeight="1" thickBot="1" x14ac:dyDescent="0.35">
      <c r="A3" s="423"/>
      <c r="B3" s="424"/>
      <c r="C3" s="424"/>
      <c r="D3" s="425"/>
      <c r="E3" s="432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4"/>
      <c r="Q3" s="135" t="s">
        <v>210</v>
      </c>
    </row>
    <row r="4" spans="1:17" x14ac:dyDescent="0.3">
      <c r="A4" s="435" t="s">
        <v>300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</row>
    <row r="5" spans="1:17" x14ac:dyDescent="0.3">
      <c r="A5" s="414" t="s">
        <v>5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6"/>
    </row>
    <row r="6" spans="1:17" ht="20.399999999999999" x14ac:dyDescent="0.3">
      <c r="A6" s="414" t="s">
        <v>4</v>
      </c>
      <c r="B6" s="415"/>
      <c r="C6" s="416"/>
      <c r="D6" s="437">
        <v>43866</v>
      </c>
      <c r="E6" s="438"/>
      <c r="F6" s="136" t="s">
        <v>13</v>
      </c>
      <c r="G6" s="136" t="s">
        <v>301</v>
      </c>
      <c r="H6" s="136" t="s">
        <v>6</v>
      </c>
      <c r="I6" s="437"/>
      <c r="J6" s="438"/>
      <c r="K6" s="414" t="s">
        <v>7</v>
      </c>
      <c r="L6" s="416"/>
      <c r="M6" s="136"/>
      <c r="N6" s="439" t="s">
        <v>12</v>
      </c>
      <c r="O6" s="439"/>
      <c r="P6" s="439"/>
      <c r="Q6" s="439"/>
    </row>
    <row r="7" spans="1:17" ht="71.400000000000006" x14ac:dyDescent="0.3">
      <c r="A7" s="136" t="s">
        <v>377</v>
      </c>
      <c r="B7" s="136" t="s">
        <v>14</v>
      </c>
      <c r="C7" s="58" t="s">
        <v>378</v>
      </c>
      <c r="D7" s="58" t="s">
        <v>379</v>
      </c>
      <c r="E7" s="58" t="s">
        <v>380</v>
      </c>
      <c r="F7" s="58" t="s">
        <v>381</v>
      </c>
      <c r="G7" s="58" t="s">
        <v>2</v>
      </c>
      <c r="H7" s="58" t="s">
        <v>382</v>
      </c>
      <c r="I7" s="58" t="s">
        <v>9</v>
      </c>
      <c r="J7" s="58" t="s">
        <v>8</v>
      </c>
      <c r="K7" s="58" t="s">
        <v>1</v>
      </c>
      <c r="L7" s="58" t="s">
        <v>383</v>
      </c>
      <c r="M7" s="58" t="s">
        <v>22</v>
      </c>
      <c r="N7" s="58" t="s">
        <v>384</v>
      </c>
      <c r="O7" s="58" t="s">
        <v>21</v>
      </c>
      <c r="P7" s="58" t="s">
        <v>24</v>
      </c>
      <c r="Q7" s="136" t="s">
        <v>25</v>
      </c>
    </row>
    <row r="8" spans="1:17" ht="71.400000000000006" x14ac:dyDescent="0.3">
      <c r="A8" s="440" t="s">
        <v>30</v>
      </c>
      <c r="B8" s="137" t="s">
        <v>302</v>
      </c>
      <c r="C8" s="443" t="s">
        <v>303</v>
      </c>
      <c r="D8" s="446" t="s">
        <v>304</v>
      </c>
      <c r="E8" s="138" t="s">
        <v>305</v>
      </c>
      <c r="F8" s="139" t="s">
        <v>306</v>
      </c>
      <c r="G8" s="140" t="s">
        <v>307</v>
      </c>
      <c r="H8" s="140" t="s">
        <v>308</v>
      </c>
      <c r="I8" s="141" t="s">
        <v>309</v>
      </c>
      <c r="J8" s="142">
        <v>1</v>
      </c>
      <c r="K8" s="142">
        <v>1</v>
      </c>
      <c r="L8" s="141" t="s">
        <v>128</v>
      </c>
      <c r="M8" s="142"/>
      <c r="N8" s="142"/>
      <c r="O8" s="141"/>
      <c r="P8" s="142"/>
      <c r="Q8" s="143"/>
    </row>
    <row r="9" spans="1:17" ht="81.599999999999994" x14ac:dyDescent="0.3">
      <c r="A9" s="441"/>
      <c r="B9" s="449" t="s">
        <v>310</v>
      </c>
      <c r="C9" s="444"/>
      <c r="D9" s="447"/>
      <c r="E9" s="144" t="s">
        <v>311</v>
      </c>
      <c r="F9" s="139" t="s">
        <v>955</v>
      </c>
      <c r="G9" s="140" t="s">
        <v>956</v>
      </c>
      <c r="H9" s="345" t="s">
        <v>957</v>
      </c>
      <c r="I9" s="141" t="s">
        <v>309</v>
      </c>
      <c r="J9" s="142" t="s">
        <v>309</v>
      </c>
      <c r="K9" s="344">
        <v>0.9</v>
      </c>
      <c r="L9" s="141" t="s">
        <v>958</v>
      </c>
      <c r="M9" s="145"/>
      <c r="N9" s="146"/>
      <c r="O9" s="147"/>
      <c r="P9" s="148"/>
      <c r="Q9" s="149"/>
    </row>
    <row r="10" spans="1:17" ht="61.2" x14ac:dyDescent="0.3">
      <c r="A10" s="441"/>
      <c r="B10" s="449"/>
      <c r="C10" s="445"/>
      <c r="D10" s="448"/>
      <c r="E10" s="144" t="s">
        <v>312</v>
      </c>
      <c r="F10" s="139" t="s">
        <v>313</v>
      </c>
      <c r="G10" s="140" t="s">
        <v>314</v>
      </c>
      <c r="H10" s="139" t="s">
        <v>315</v>
      </c>
      <c r="I10" s="141" t="s">
        <v>309</v>
      </c>
      <c r="J10" s="142">
        <v>0.25</v>
      </c>
      <c r="K10" s="142">
        <v>1</v>
      </c>
      <c r="L10" s="141" t="s">
        <v>128</v>
      </c>
      <c r="M10" s="145"/>
      <c r="N10" s="146"/>
      <c r="O10" s="147"/>
      <c r="P10" s="148"/>
      <c r="Q10" s="149"/>
    </row>
    <row r="11" spans="1:17" ht="112.2" x14ac:dyDescent="0.3">
      <c r="A11" s="442"/>
      <c r="B11" s="144" t="s">
        <v>316</v>
      </c>
      <c r="C11" s="150" t="s">
        <v>317</v>
      </c>
      <c r="D11" s="150" t="s">
        <v>318</v>
      </c>
      <c r="E11" s="144" t="s">
        <v>319</v>
      </c>
      <c r="F11" s="144" t="s">
        <v>320</v>
      </c>
      <c r="G11" s="144" t="s">
        <v>321</v>
      </c>
      <c r="H11" s="140" t="s">
        <v>322</v>
      </c>
      <c r="I11" s="147" t="s">
        <v>309</v>
      </c>
      <c r="J11" s="141" t="s">
        <v>309</v>
      </c>
      <c r="K11" s="146">
        <v>1</v>
      </c>
      <c r="L11" s="145" t="s">
        <v>131</v>
      </c>
      <c r="M11" s="145"/>
      <c r="N11" s="147"/>
      <c r="O11" s="147"/>
      <c r="P11" s="146"/>
      <c r="Q11" s="149"/>
    </row>
    <row r="12" spans="1:17" ht="61.2" x14ac:dyDescent="0.3">
      <c r="A12" s="440" t="s">
        <v>323</v>
      </c>
      <c r="B12" s="151" t="s">
        <v>324</v>
      </c>
      <c r="C12" s="443" t="s">
        <v>325</v>
      </c>
      <c r="D12" s="443" t="s">
        <v>326</v>
      </c>
      <c r="E12" s="144" t="s">
        <v>327</v>
      </c>
      <c r="F12" s="144" t="s">
        <v>328</v>
      </c>
      <c r="G12" s="144" t="s">
        <v>329</v>
      </c>
      <c r="H12" s="144" t="s">
        <v>330</v>
      </c>
      <c r="I12" s="141" t="s">
        <v>309</v>
      </c>
      <c r="J12" s="141" t="s">
        <v>309</v>
      </c>
      <c r="K12" s="146">
        <v>0.9</v>
      </c>
      <c r="L12" s="145" t="s">
        <v>131</v>
      </c>
      <c r="M12" s="145"/>
      <c r="N12" s="146"/>
      <c r="O12" s="147"/>
      <c r="P12" s="146"/>
      <c r="Q12" s="149"/>
    </row>
    <row r="13" spans="1:17" ht="61.2" x14ac:dyDescent="0.3">
      <c r="A13" s="441"/>
      <c r="B13" s="151" t="s">
        <v>331</v>
      </c>
      <c r="C13" s="444"/>
      <c r="D13" s="444"/>
      <c r="E13" s="144" t="s">
        <v>332</v>
      </c>
      <c r="F13" s="144" t="s">
        <v>333</v>
      </c>
      <c r="G13" s="144" t="s">
        <v>334</v>
      </c>
      <c r="H13" s="139" t="s">
        <v>335</v>
      </c>
      <c r="I13" s="141" t="s">
        <v>309</v>
      </c>
      <c r="J13" s="142">
        <v>1</v>
      </c>
      <c r="K13" s="142">
        <v>1</v>
      </c>
      <c r="L13" s="141" t="s">
        <v>128</v>
      </c>
      <c r="M13" s="145"/>
      <c r="N13" s="146"/>
      <c r="O13" s="147"/>
      <c r="P13" s="146"/>
      <c r="Q13" s="149"/>
    </row>
    <row r="14" spans="1:17" ht="91.8" x14ac:dyDescent="0.3">
      <c r="A14" s="441"/>
      <c r="B14" s="151" t="s">
        <v>336</v>
      </c>
      <c r="C14" s="444"/>
      <c r="D14" s="444"/>
      <c r="E14" s="144" t="s">
        <v>337</v>
      </c>
      <c r="F14" s="144" t="s">
        <v>338</v>
      </c>
      <c r="G14" s="144" t="s">
        <v>339</v>
      </c>
      <c r="H14" s="144" t="s">
        <v>340</v>
      </c>
      <c r="I14" s="141" t="s">
        <v>309</v>
      </c>
      <c r="J14" s="142">
        <v>1</v>
      </c>
      <c r="K14" s="142">
        <v>1</v>
      </c>
      <c r="L14" s="141" t="s">
        <v>128</v>
      </c>
      <c r="M14" s="145"/>
      <c r="N14" s="146"/>
      <c r="O14" s="147"/>
      <c r="P14" s="146"/>
      <c r="Q14" s="149"/>
    </row>
    <row r="15" spans="1:17" ht="61.2" x14ac:dyDescent="0.3">
      <c r="A15" s="441"/>
      <c r="B15" s="151" t="s">
        <v>341</v>
      </c>
      <c r="C15" s="444"/>
      <c r="D15" s="444"/>
      <c r="E15" s="144" t="s">
        <v>332</v>
      </c>
      <c r="F15" s="144" t="s">
        <v>333</v>
      </c>
      <c r="G15" s="144" t="s">
        <v>334</v>
      </c>
      <c r="H15" s="139" t="s">
        <v>335</v>
      </c>
      <c r="I15" s="141" t="s">
        <v>309</v>
      </c>
      <c r="J15" s="142">
        <v>1</v>
      </c>
      <c r="K15" s="142">
        <v>1</v>
      </c>
      <c r="L15" s="141" t="s">
        <v>128</v>
      </c>
      <c r="M15" s="145"/>
      <c r="N15" s="146"/>
      <c r="O15" s="147"/>
      <c r="P15" s="146"/>
      <c r="Q15" s="149"/>
    </row>
    <row r="16" spans="1:17" ht="71.400000000000006" x14ac:dyDescent="0.3">
      <c r="A16" s="441"/>
      <c r="B16" s="151" t="s">
        <v>342</v>
      </c>
      <c r="C16" s="445"/>
      <c r="D16" s="444"/>
      <c r="E16" s="144" t="s">
        <v>343</v>
      </c>
      <c r="F16" s="144" t="s">
        <v>333</v>
      </c>
      <c r="G16" s="144" t="s">
        <v>344</v>
      </c>
      <c r="H16" s="139" t="s">
        <v>345</v>
      </c>
      <c r="I16" s="147" t="s">
        <v>309</v>
      </c>
      <c r="J16" s="141" t="s">
        <v>309</v>
      </c>
      <c r="K16" s="146">
        <v>1</v>
      </c>
      <c r="L16" s="145" t="s">
        <v>131</v>
      </c>
      <c r="M16" s="145"/>
      <c r="N16" s="146"/>
      <c r="O16" s="147"/>
      <c r="P16" s="146"/>
      <c r="Q16" s="149"/>
    </row>
    <row r="17" spans="1:17" ht="91.8" x14ac:dyDescent="0.3">
      <c r="A17" s="441"/>
      <c r="B17" s="151" t="s">
        <v>346</v>
      </c>
      <c r="C17" s="150" t="s">
        <v>347</v>
      </c>
      <c r="D17" s="445"/>
      <c r="E17" s="144" t="s">
        <v>348</v>
      </c>
      <c r="F17" s="144" t="s">
        <v>349</v>
      </c>
      <c r="G17" s="144" t="s">
        <v>350</v>
      </c>
      <c r="H17" s="139" t="s">
        <v>351</v>
      </c>
      <c r="I17" s="141" t="s">
        <v>309</v>
      </c>
      <c r="J17" s="142">
        <v>1</v>
      </c>
      <c r="K17" s="142">
        <v>1</v>
      </c>
      <c r="L17" s="141" t="s">
        <v>128</v>
      </c>
      <c r="M17" s="145"/>
      <c r="N17" s="146"/>
      <c r="O17" s="147"/>
      <c r="P17" s="146"/>
      <c r="Q17" s="149"/>
    </row>
    <row r="18" spans="1:17" ht="40.799999999999997" x14ac:dyDescent="0.3">
      <c r="A18" s="441"/>
      <c r="B18" s="440" t="s">
        <v>352</v>
      </c>
      <c r="C18" s="443" t="s">
        <v>353</v>
      </c>
      <c r="D18" s="443" t="s">
        <v>354</v>
      </c>
      <c r="E18" s="446" t="s">
        <v>355</v>
      </c>
      <c r="F18" s="144" t="s">
        <v>356</v>
      </c>
      <c r="G18" s="144" t="s">
        <v>960</v>
      </c>
      <c r="H18" s="144" t="s">
        <v>357</v>
      </c>
      <c r="I18" s="147" t="s">
        <v>309</v>
      </c>
      <c r="J18" s="147" t="s">
        <v>309</v>
      </c>
      <c r="K18" s="146">
        <v>0.03</v>
      </c>
      <c r="L18" s="145" t="s">
        <v>86</v>
      </c>
      <c r="M18" s="145"/>
      <c r="N18" s="146"/>
      <c r="O18" s="147"/>
      <c r="P18" s="146"/>
      <c r="Q18" s="149"/>
    </row>
    <row r="19" spans="1:17" ht="61.2" x14ac:dyDescent="0.3">
      <c r="A19" s="441"/>
      <c r="B19" s="442"/>
      <c r="C19" s="444"/>
      <c r="D19" s="444"/>
      <c r="E19" s="447"/>
      <c r="F19" s="144" t="s">
        <v>959</v>
      </c>
      <c r="G19" s="144" t="s">
        <v>1123</v>
      </c>
      <c r="H19" s="144" t="s">
        <v>142</v>
      </c>
      <c r="I19" s="147" t="s">
        <v>309</v>
      </c>
      <c r="J19" s="147" t="s">
        <v>309</v>
      </c>
      <c r="K19" s="146">
        <v>1</v>
      </c>
      <c r="L19" s="145" t="s">
        <v>86</v>
      </c>
      <c r="M19" s="145"/>
      <c r="N19" s="146"/>
      <c r="O19" s="147"/>
      <c r="P19" s="146"/>
      <c r="Q19" s="149"/>
    </row>
    <row r="20" spans="1:17" ht="71.400000000000006" x14ac:dyDescent="0.3">
      <c r="A20" s="441"/>
      <c r="B20" s="151" t="s">
        <v>358</v>
      </c>
      <c r="C20" s="445"/>
      <c r="D20" s="445"/>
      <c r="E20" s="448"/>
      <c r="F20" s="144" t="s">
        <v>359</v>
      </c>
      <c r="G20" s="144" t="s">
        <v>360</v>
      </c>
      <c r="H20" s="144" t="s">
        <v>361</v>
      </c>
      <c r="I20" s="147" t="s">
        <v>309</v>
      </c>
      <c r="J20" s="147" t="s">
        <v>309</v>
      </c>
      <c r="K20" s="146">
        <v>0.2</v>
      </c>
      <c r="L20" s="145" t="s">
        <v>86</v>
      </c>
      <c r="M20" s="145"/>
      <c r="N20" s="152"/>
      <c r="O20" s="147"/>
      <c r="P20" s="146"/>
      <c r="Q20" s="149"/>
    </row>
    <row r="21" spans="1:17" ht="163.19999999999999" x14ac:dyDescent="0.3">
      <c r="A21" s="441"/>
      <c r="B21" s="151" t="s">
        <v>362</v>
      </c>
      <c r="C21" s="150" t="s">
        <v>363</v>
      </c>
      <c r="D21" s="150" t="s">
        <v>364</v>
      </c>
      <c r="E21" s="144" t="s">
        <v>365</v>
      </c>
      <c r="F21" s="144" t="s">
        <v>366</v>
      </c>
      <c r="G21" s="139" t="s">
        <v>367</v>
      </c>
      <c r="H21" s="144" t="s">
        <v>368</v>
      </c>
      <c r="I21" s="147" t="s">
        <v>309</v>
      </c>
      <c r="J21" s="146">
        <v>0.9</v>
      </c>
      <c r="K21" s="146">
        <v>0.9</v>
      </c>
      <c r="L21" s="141" t="s">
        <v>128</v>
      </c>
      <c r="M21" s="145"/>
      <c r="N21" s="146"/>
      <c r="O21" s="147"/>
      <c r="P21" s="146"/>
      <c r="Q21" s="145"/>
    </row>
    <row r="22" spans="1:17" ht="81.599999999999994" x14ac:dyDescent="0.3">
      <c r="A22" s="441"/>
      <c r="B22" s="151" t="s">
        <v>369</v>
      </c>
      <c r="C22" s="450" t="s">
        <v>370</v>
      </c>
      <c r="D22" s="443" t="s">
        <v>371</v>
      </c>
      <c r="E22" s="446" t="s">
        <v>372</v>
      </c>
      <c r="F22" s="446" t="s">
        <v>373</v>
      </c>
      <c r="G22" s="456" t="s">
        <v>374</v>
      </c>
      <c r="H22" s="446" t="s">
        <v>375</v>
      </c>
      <c r="I22" s="458" t="s">
        <v>309</v>
      </c>
      <c r="J22" s="458" t="s">
        <v>309</v>
      </c>
      <c r="K22" s="460">
        <v>1</v>
      </c>
      <c r="L22" s="454" t="s">
        <v>131</v>
      </c>
      <c r="M22" s="454"/>
      <c r="N22" s="454"/>
      <c r="O22" s="454"/>
      <c r="P22" s="454"/>
      <c r="Q22" s="454"/>
    </row>
    <row r="23" spans="1:17" ht="71.400000000000006" x14ac:dyDescent="0.3">
      <c r="A23" s="441"/>
      <c r="B23" s="151" t="s">
        <v>376</v>
      </c>
      <c r="C23" s="450"/>
      <c r="D23" s="445"/>
      <c r="E23" s="448"/>
      <c r="F23" s="448"/>
      <c r="G23" s="457"/>
      <c r="H23" s="448"/>
      <c r="I23" s="459"/>
      <c r="J23" s="459"/>
      <c r="K23" s="461"/>
      <c r="L23" s="455"/>
      <c r="M23" s="455"/>
      <c r="N23" s="455"/>
      <c r="O23" s="455"/>
      <c r="P23" s="455"/>
      <c r="Q23" s="455"/>
    </row>
    <row r="24" spans="1:17" ht="32.4" thickBot="1" x14ac:dyDescent="0.35">
      <c r="A24" s="153" t="s">
        <v>0</v>
      </c>
      <c r="B24" s="154"/>
      <c r="C24" s="155">
        <v>13</v>
      </c>
      <c r="D24" s="156"/>
      <c r="E24" s="157"/>
      <c r="F24" s="157"/>
      <c r="G24" s="158"/>
      <c r="H24" s="159" t="s">
        <v>11</v>
      </c>
      <c r="I24" s="451"/>
      <c r="J24" s="452"/>
      <c r="K24" s="452"/>
      <c r="L24" s="453"/>
      <c r="M24" s="157"/>
      <c r="N24" s="451" t="s">
        <v>10</v>
      </c>
      <c r="O24" s="453"/>
      <c r="P24" s="451" t="e">
        <f>(P8+#REF!+#REF!+#REF!+P12+P21+#REF!)/7</f>
        <v>#REF!</v>
      </c>
      <c r="Q24" s="453"/>
    </row>
  </sheetData>
  <mergeCells count="40">
    <mergeCell ref="I24:L24"/>
    <mergeCell ref="N24:O24"/>
    <mergeCell ref="P24:Q24"/>
    <mergeCell ref="B18:B19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E18:E20"/>
    <mergeCell ref="C22:C23"/>
    <mergeCell ref="D22:D23"/>
    <mergeCell ref="E22:E23"/>
    <mergeCell ref="A6:C6"/>
    <mergeCell ref="D6:E6"/>
    <mergeCell ref="A12:A23"/>
    <mergeCell ref="C12:C16"/>
    <mergeCell ref="D12:D17"/>
    <mergeCell ref="C18:C20"/>
    <mergeCell ref="D18:D20"/>
    <mergeCell ref="I6:J6"/>
    <mergeCell ref="K6:L6"/>
    <mergeCell ref="N6:Q6"/>
    <mergeCell ref="A8:A11"/>
    <mergeCell ref="C8:C10"/>
    <mergeCell ref="D8:D10"/>
    <mergeCell ref="B9:B10"/>
    <mergeCell ref="A5:Q5"/>
    <mergeCell ref="A1:D3"/>
    <mergeCell ref="E1:P1"/>
    <mergeCell ref="E2:P2"/>
    <mergeCell ref="E3:P3"/>
    <mergeCell ref="A4:Q4"/>
  </mergeCells>
  <conditionalFormatting sqref="O8:O21">
    <cfRule type="containsText" dxfId="37" priority="1" operator="containsText" text="CUMPLE">
      <formula>NOT(ISERROR(SEARCH("CUMPLE",O8)))</formula>
    </cfRule>
  </conditionalFormatting>
  <conditionalFormatting sqref="O8:O21">
    <cfRule type="containsText" dxfId="36" priority="21" operator="containsText" text="NO_CUMPLE">
      <formula>NOT(ISERROR(SEARCH("NO_CUMPLE",O8)))</formula>
    </cfRule>
    <cfRule type="cellIs" dxfId="35" priority="22" operator="greaterThan">
      <formula>111</formula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"/>
  <sheetViews>
    <sheetView topLeftCell="C7" workbookViewId="0">
      <selection activeCell="F7" sqref="F7"/>
    </sheetView>
  </sheetViews>
  <sheetFormatPr baseColWidth="10" defaultRowHeight="14.4" x14ac:dyDescent="0.3"/>
  <cols>
    <col min="5" max="5" width="15.109375" customWidth="1"/>
    <col min="7" max="7" width="19.44140625" customWidth="1"/>
    <col min="12" max="12" width="13.5546875" customWidth="1"/>
    <col min="13" max="13" width="13.33203125" customWidth="1"/>
    <col min="17" max="17" width="12.5546875" customWidth="1"/>
  </cols>
  <sheetData>
    <row r="1" spans="1:17" x14ac:dyDescent="0.3">
      <c r="A1" s="492"/>
      <c r="B1" s="493"/>
      <c r="C1" s="493"/>
      <c r="D1" s="494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74" t="s">
        <v>205</v>
      </c>
    </row>
    <row r="2" spans="1:17" x14ac:dyDescent="0.3">
      <c r="A2" s="495"/>
      <c r="B2" s="496"/>
      <c r="C2" s="496"/>
      <c r="D2" s="497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76" t="s">
        <v>206</v>
      </c>
    </row>
    <row r="3" spans="1:17" ht="36.75" customHeight="1" thickBot="1" x14ac:dyDescent="0.35">
      <c r="A3" s="498"/>
      <c r="B3" s="499"/>
      <c r="C3" s="499"/>
      <c r="D3" s="500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77" t="s">
        <v>207</v>
      </c>
    </row>
    <row r="4" spans="1:17" x14ac:dyDescent="0.3">
      <c r="A4" s="501" t="s">
        <v>534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7" x14ac:dyDescent="0.3">
      <c r="A5" s="462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7" ht="36" x14ac:dyDescent="0.3">
      <c r="A6" s="462" t="s">
        <v>4</v>
      </c>
      <c r="B6" s="462"/>
      <c r="C6" s="462"/>
      <c r="D6" s="503"/>
      <c r="E6" s="464"/>
      <c r="F6" s="53" t="s">
        <v>13</v>
      </c>
      <c r="G6" s="53" t="s">
        <v>535</v>
      </c>
      <c r="H6" s="53" t="s">
        <v>6</v>
      </c>
      <c r="I6" s="465"/>
      <c r="J6" s="462"/>
      <c r="K6" s="462" t="s">
        <v>7</v>
      </c>
      <c r="L6" s="462"/>
      <c r="M6" s="78"/>
      <c r="N6" s="462" t="s">
        <v>12</v>
      </c>
      <c r="O6" s="462"/>
      <c r="P6" s="462"/>
      <c r="Q6" s="462"/>
    </row>
    <row r="7" spans="1:17" ht="108" x14ac:dyDescent="0.3">
      <c r="A7" s="78" t="s">
        <v>290</v>
      </c>
      <c r="B7" s="78" t="s">
        <v>14</v>
      </c>
      <c r="C7" s="54" t="s">
        <v>291</v>
      </c>
      <c r="D7" s="54" t="s">
        <v>292</v>
      </c>
      <c r="E7" s="54" t="s">
        <v>293</v>
      </c>
      <c r="F7" s="54" t="s">
        <v>294</v>
      </c>
      <c r="G7" s="54" t="s">
        <v>2</v>
      </c>
      <c r="H7" s="54" t="s">
        <v>295</v>
      </c>
      <c r="I7" s="54" t="s">
        <v>9</v>
      </c>
      <c r="J7" s="54" t="s">
        <v>8</v>
      </c>
      <c r="K7" s="54" t="s">
        <v>1</v>
      </c>
      <c r="L7" s="54" t="s">
        <v>211</v>
      </c>
      <c r="M7" s="54" t="s">
        <v>22</v>
      </c>
      <c r="N7" s="54" t="s">
        <v>212</v>
      </c>
      <c r="O7" s="54" t="s">
        <v>21</v>
      </c>
      <c r="P7" s="54" t="s">
        <v>24</v>
      </c>
      <c r="Q7" s="53" t="s">
        <v>25</v>
      </c>
    </row>
    <row r="8" spans="1:17" x14ac:dyDescent="0.3">
      <c r="A8" s="513" t="s">
        <v>174</v>
      </c>
      <c r="B8" s="516" t="s">
        <v>536</v>
      </c>
      <c r="C8" s="506" t="s">
        <v>537</v>
      </c>
      <c r="D8" s="517" t="s">
        <v>538</v>
      </c>
      <c r="E8" s="504" t="s">
        <v>539</v>
      </c>
      <c r="F8" s="504" t="s">
        <v>540</v>
      </c>
      <c r="G8" s="550" t="s">
        <v>541</v>
      </c>
      <c r="H8" s="504" t="s">
        <v>542</v>
      </c>
      <c r="I8" s="686">
        <v>1</v>
      </c>
      <c r="J8" s="686">
        <v>1</v>
      </c>
      <c r="K8" s="686">
        <v>1</v>
      </c>
      <c r="L8" s="523" t="s">
        <v>128</v>
      </c>
      <c r="M8" s="527"/>
      <c r="N8" s="525"/>
      <c r="O8" s="523"/>
      <c r="P8" s="525"/>
      <c r="Q8" s="690"/>
    </row>
    <row r="9" spans="1:17" ht="116.25" customHeight="1" x14ac:dyDescent="0.3">
      <c r="A9" s="514"/>
      <c r="B9" s="516"/>
      <c r="C9" s="506"/>
      <c r="D9" s="518"/>
      <c r="E9" s="504"/>
      <c r="F9" s="504"/>
      <c r="G9" s="551"/>
      <c r="H9" s="504"/>
      <c r="I9" s="687"/>
      <c r="J9" s="687"/>
      <c r="K9" s="687"/>
      <c r="L9" s="524"/>
      <c r="M9" s="659"/>
      <c r="N9" s="525"/>
      <c r="O9" s="689"/>
      <c r="P9" s="525"/>
      <c r="Q9" s="690"/>
    </row>
    <row r="10" spans="1:17" ht="39.75" customHeight="1" x14ac:dyDescent="0.3">
      <c r="A10" s="514"/>
      <c r="B10" s="516"/>
      <c r="C10" s="506"/>
      <c r="D10" s="518"/>
      <c r="E10" s="504" t="s">
        <v>543</v>
      </c>
      <c r="F10" s="504" t="s">
        <v>544</v>
      </c>
      <c r="G10" s="550" t="s">
        <v>545</v>
      </c>
      <c r="H10" s="504" t="s">
        <v>542</v>
      </c>
      <c r="I10" s="686">
        <v>1</v>
      </c>
      <c r="J10" s="686">
        <v>1</v>
      </c>
      <c r="K10" s="686">
        <v>1</v>
      </c>
      <c r="L10" s="523" t="s">
        <v>128</v>
      </c>
      <c r="M10" s="527"/>
      <c r="N10" s="527"/>
      <c r="O10" s="523"/>
      <c r="P10" s="525"/>
      <c r="Q10" s="526"/>
    </row>
    <row r="11" spans="1:17" ht="57" customHeight="1" x14ac:dyDescent="0.3">
      <c r="A11" s="515"/>
      <c r="B11" s="513"/>
      <c r="C11" s="517"/>
      <c r="D11" s="519"/>
      <c r="E11" s="550"/>
      <c r="F11" s="550"/>
      <c r="G11" s="551"/>
      <c r="H11" s="550"/>
      <c r="I11" s="688"/>
      <c r="J11" s="688"/>
      <c r="K11" s="688"/>
      <c r="L11" s="689"/>
      <c r="M11" s="659"/>
      <c r="N11" s="659"/>
      <c r="O11" s="689"/>
      <c r="P11" s="527"/>
      <c r="Q11" s="691"/>
    </row>
    <row r="12" spans="1:17" ht="57" x14ac:dyDescent="0.3">
      <c r="A12" s="513" t="s">
        <v>174</v>
      </c>
      <c r="B12" s="552" t="s">
        <v>310</v>
      </c>
      <c r="C12" s="517" t="s">
        <v>546</v>
      </c>
      <c r="D12" s="517" t="s">
        <v>547</v>
      </c>
      <c r="E12" s="128" t="s">
        <v>548</v>
      </c>
      <c r="F12" s="128" t="s">
        <v>549</v>
      </c>
      <c r="G12" s="80" t="s">
        <v>550</v>
      </c>
      <c r="H12" s="79" t="s">
        <v>551</v>
      </c>
      <c r="I12" s="194">
        <v>1</v>
      </c>
      <c r="J12" s="194">
        <v>3</v>
      </c>
      <c r="K12" s="194">
        <v>11</v>
      </c>
      <c r="L12" s="195" t="s">
        <v>194</v>
      </c>
      <c r="M12" s="196"/>
      <c r="N12" s="196"/>
      <c r="O12" s="195"/>
      <c r="P12" s="130"/>
      <c r="Q12" s="131"/>
    </row>
    <row r="13" spans="1:17" ht="57" x14ac:dyDescent="0.3">
      <c r="A13" s="514"/>
      <c r="B13" s="553"/>
      <c r="C13" s="518"/>
      <c r="D13" s="519"/>
      <c r="E13" s="79" t="s">
        <v>552</v>
      </c>
      <c r="F13" s="79" t="s">
        <v>553</v>
      </c>
      <c r="G13" s="89" t="s">
        <v>554</v>
      </c>
      <c r="H13" s="79" t="s">
        <v>555</v>
      </c>
      <c r="I13" s="161">
        <v>0.8</v>
      </c>
      <c r="J13" s="161">
        <v>0.8</v>
      </c>
      <c r="K13" s="161">
        <v>0.8</v>
      </c>
      <c r="L13" s="81" t="s">
        <v>194</v>
      </c>
      <c r="M13" s="91"/>
      <c r="N13" s="91"/>
      <c r="O13" s="81"/>
      <c r="P13" s="82"/>
      <c r="Q13" s="85"/>
    </row>
    <row r="14" spans="1:17" ht="57" x14ac:dyDescent="0.3">
      <c r="A14" s="516" t="s">
        <v>174</v>
      </c>
      <c r="B14" s="692" t="s">
        <v>198</v>
      </c>
      <c r="C14" s="506" t="s">
        <v>556</v>
      </c>
      <c r="D14" s="506" t="s">
        <v>557</v>
      </c>
      <c r="E14" s="89" t="s">
        <v>558</v>
      </c>
      <c r="F14" s="89" t="s">
        <v>559</v>
      </c>
      <c r="G14" s="89" t="s">
        <v>559</v>
      </c>
      <c r="H14" s="89" t="s">
        <v>560</v>
      </c>
      <c r="I14" s="160" t="s">
        <v>39</v>
      </c>
      <c r="J14" s="160" t="s">
        <v>39</v>
      </c>
      <c r="K14" s="160">
        <v>2</v>
      </c>
      <c r="L14" s="81" t="s">
        <v>131</v>
      </c>
      <c r="M14" s="91"/>
      <c r="N14" s="95"/>
      <c r="O14" s="81"/>
      <c r="P14" s="82"/>
      <c r="Q14" s="85"/>
    </row>
    <row r="15" spans="1:17" ht="34.200000000000003" x14ac:dyDescent="0.3">
      <c r="A15" s="516"/>
      <c r="B15" s="692"/>
      <c r="C15" s="506"/>
      <c r="D15" s="506"/>
      <c r="E15" s="89" t="s">
        <v>561</v>
      </c>
      <c r="F15" s="89" t="s">
        <v>559</v>
      </c>
      <c r="G15" s="89" t="s">
        <v>562</v>
      </c>
      <c r="H15" s="89" t="s">
        <v>555</v>
      </c>
      <c r="I15" s="160" t="s">
        <v>39</v>
      </c>
      <c r="J15" s="160" t="s">
        <v>39</v>
      </c>
      <c r="K15" s="160">
        <v>2</v>
      </c>
      <c r="L15" s="81" t="s">
        <v>131</v>
      </c>
      <c r="M15" s="91"/>
      <c r="N15" s="95"/>
      <c r="O15" s="81"/>
      <c r="P15" s="82"/>
      <c r="Q15" s="85"/>
    </row>
    <row r="16" spans="1:17" ht="57" x14ac:dyDescent="0.3">
      <c r="A16" s="516"/>
      <c r="B16" s="692"/>
      <c r="C16" s="517" t="s">
        <v>563</v>
      </c>
      <c r="D16" s="517" t="s">
        <v>564</v>
      </c>
      <c r="E16" s="197" t="s">
        <v>565</v>
      </c>
      <c r="F16" s="197" t="s">
        <v>566</v>
      </c>
      <c r="G16" s="197" t="s">
        <v>567</v>
      </c>
      <c r="H16" s="197" t="s">
        <v>568</v>
      </c>
      <c r="I16" s="161">
        <v>1</v>
      </c>
      <c r="J16" s="161">
        <v>1</v>
      </c>
      <c r="K16" s="161">
        <v>1</v>
      </c>
      <c r="L16" s="81" t="s">
        <v>131</v>
      </c>
      <c r="M16" s="176"/>
      <c r="N16" s="198"/>
      <c r="O16" s="83"/>
      <c r="P16" s="84"/>
      <c r="Q16" s="199"/>
    </row>
    <row r="17" spans="1:17" ht="45.6" x14ac:dyDescent="0.3">
      <c r="A17" s="516"/>
      <c r="B17" s="692"/>
      <c r="C17" s="518"/>
      <c r="D17" s="519"/>
      <c r="E17" s="197" t="s">
        <v>569</v>
      </c>
      <c r="F17" s="197" t="s">
        <v>570</v>
      </c>
      <c r="G17" s="197" t="s">
        <v>571</v>
      </c>
      <c r="H17" s="197" t="s">
        <v>568</v>
      </c>
      <c r="I17" s="161">
        <v>1</v>
      </c>
      <c r="J17" s="161">
        <v>1</v>
      </c>
      <c r="K17" s="161">
        <v>1</v>
      </c>
      <c r="L17" s="160" t="s">
        <v>131</v>
      </c>
      <c r="M17" s="176"/>
      <c r="N17" s="198"/>
      <c r="O17" s="83"/>
      <c r="P17" s="84"/>
      <c r="Q17" s="199"/>
    </row>
    <row r="18" spans="1:17" ht="91.2" x14ac:dyDescent="0.3">
      <c r="A18" s="516"/>
      <c r="B18" s="692"/>
      <c r="C18" s="518"/>
      <c r="D18" s="517" t="s">
        <v>572</v>
      </c>
      <c r="E18" s="197" t="s">
        <v>573</v>
      </c>
      <c r="F18" s="197" t="s">
        <v>574</v>
      </c>
      <c r="G18" s="197" t="s">
        <v>575</v>
      </c>
      <c r="H18" s="197" t="s">
        <v>576</v>
      </c>
      <c r="I18" s="161">
        <v>0.5</v>
      </c>
      <c r="J18" s="161">
        <v>0.5</v>
      </c>
      <c r="K18" s="161">
        <v>0.5</v>
      </c>
      <c r="L18" s="160" t="s">
        <v>128</v>
      </c>
      <c r="M18" s="176"/>
      <c r="N18" s="198"/>
      <c r="O18" s="83"/>
      <c r="P18" s="84"/>
      <c r="Q18" s="199"/>
    </row>
    <row r="19" spans="1:17" ht="34.200000000000003" x14ac:dyDescent="0.3">
      <c r="A19" s="516"/>
      <c r="B19" s="692"/>
      <c r="C19" s="518"/>
      <c r="D19" s="518"/>
      <c r="E19" s="197" t="s">
        <v>577</v>
      </c>
      <c r="F19" s="197" t="s">
        <v>578</v>
      </c>
      <c r="G19" s="197" t="s">
        <v>579</v>
      </c>
      <c r="H19" s="197" t="s">
        <v>555</v>
      </c>
      <c r="I19" s="160" t="s">
        <v>39</v>
      </c>
      <c r="J19" s="160">
        <v>1</v>
      </c>
      <c r="K19" s="160">
        <v>2</v>
      </c>
      <c r="L19" s="81" t="s">
        <v>131</v>
      </c>
      <c r="M19" s="176"/>
      <c r="N19" s="198"/>
      <c r="O19" s="83"/>
      <c r="P19" s="84"/>
      <c r="Q19" s="199"/>
    </row>
    <row r="20" spans="1:17" ht="46.2" thickBot="1" x14ac:dyDescent="0.35">
      <c r="A20" s="516"/>
      <c r="B20" s="692"/>
      <c r="C20" s="577"/>
      <c r="D20" s="518"/>
      <c r="E20" s="197" t="s">
        <v>580</v>
      </c>
      <c r="F20" s="197" t="s">
        <v>581</v>
      </c>
      <c r="G20" s="197" t="s">
        <v>582</v>
      </c>
      <c r="H20" s="197" t="s">
        <v>555</v>
      </c>
      <c r="I20" s="160" t="s">
        <v>39</v>
      </c>
      <c r="J20" s="160" t="s">
        <v>39</v>
      </c>
      <c r="K20" s="160">
        <v>2</v>
      </c>
      <c r="L20" s="81" t="s">
        <v>131</v>
      </c>
      <c r="M20" s="176"/>
      <c r="N20" s="198"/>
      <c r="O20" s="83"/>
      <c r="P20" s="84"/>
      <c r="Q20" s="199"/>
    </row>
    <row r="21" spans="1:17" ht="37.200000000000003" thickBot="1" x14ac:dyDescent="0.35">
      <c r="A21" s="110" t="s">
        <v>0</v>
      </c>
      <c r="B21" s="110">
        <v>11</v>
      </c>
      <c r="C21" s="168"/>
      <c r="D21" s="112"/>
      <c r="E21" s="113"/>
      <c r="F21" s="113"/>
      <c r="G21" s="114"/>
      <c r="H21" s="115" t="s">
        <v>11</v>
      </c>
      <c r="I21" s="528"/>
      <c r="J21" s="555"/>
      <c r="K21" s="555"/>
      <c r="L21" s="529"/>
      <c r="M21" s="113"/>
      <c r="N21" s="528" t="s">
        <v>10</v>
      </c>
      <c r="O21" s="529"/>
      <c r="P21" s="528" t="e">
        <f>(P8+P10+#REF!+#REF!+#REF!+#REF!+#REF!)/7</f>
        <v>#REF!</v>
      </c>
      <c r="Q21" s="529"/>
    </row>
    <row r="22" spans="1:17" x14ac:dyDescent="0.3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</sheetData>
  <mergeCells count="54">
    <mergeCell ref="I21:L21"/>
    <mergeCell ref="N21:O21"/>
    <mergeCell ref="P21:Q21"/>
    <mergeCell ref="A14:A20"/>
    <mergeCell ref="B14:B20"/>
    <mergeCell ref="C14:C15"/>
    <mergeCell ref="D14:D15"/>
    <mergeCell ref="C16:C20"/>
    <mergeCell ref="D16:D17"/>
    <mergeCell ref="D18:D20"/>
    <mergeCell ref="P10:P11"/>
    <mergeCell ref="Q10:Q11"/>
    <mergeCell ref="A12:A13"/>
    <mergeCell ref="B12:B13"/>
    <mergeCell ref="C12:C13"/>
    <mergeCell ref="D12:D13"/>
    <mergeCell ref="J10:J11"/>
    <mergeCell ref="K10:K11"/>
    <mergeCell ref="L10:L11"/>
    <mergeCell ref="M10:M11"/>
    <mergeCell ref="N10:N11"/>
    <mergeCell ref="O10:O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K8:K9"/>
    <mergeCell ref="L8:L9"/>
    <mergeCell ref="A8:A11"/>
    <mergeCell ref="B8:B11"/>
    <mergeCell ref="C8:C11"/>
    <mergeCell ref="D8:D11"/>
    <mergeCell ref="E8:E9"/>
    <mergeCell ref="F8:F9"/>
    <mergeCell ref="I10:I11"/>
    <mergeCell ref="G8:G9"/>
    <mergeCell ref="H8:H9"/>
    <mergeCell ref="I8:I9"/>
    <mergeCell ref="J8:J9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</mergeCells>
  <conditionalFormatting sqref="O8:O13">
    <cfRule type="containsText" dxfId="11" priority="1" operator="containsText" text="CUMPLE">
      <formula>NOT(ISERROR(SEARCH("CUMPLE",O8)))</formula>
    </cfRule>
  </conditionalFormatting>
  <conditionalFormatting sqref="O8:O13">
    <cfRule type="containsText" dxfId="10" priority="2" operator="containsText" text="NO_CUMPLE">
      <formula>NOT(ISERROR(SEARCH("NO_CUMPLE",O8)))</formula>
    </cfRule>
    <cfRule type="cellIs" dxfId="9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7"/>
  <sheetViews>
    <sheetView topLeftCell="A26" workbookViewId="0">
      <selection activeCell="G35" sqref="G35"/>
    </sheetView>
  </sheetViews>
  <sheetFormatPr baseColWidth="10" defaultRowHeight="14.4" x14ac:dyDescent="0.3"/>
  <cols>
    <col min="6" max="6" width="14.5546875" customWidth="1"/>
    <col min="7" max="7" width="15.33203125" customWidth="1"/>
    <col min="8" max="8" width="13" customWidth="1"/>
    <col min="17" max="17" width="19.6640625" customWidth="1"/>
  </cols>
  <sheetData>
    <row r="1" spans="1:17" x14ac:dyDescent="0.3">
      <c r="A1" s="492"/>
      <c r="B1" s="493"/>
      <c r="C1" s="493"/>
      <c r="D1" s="494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74" t="s">
        <v>205</v>
      </c>
    </row>
    <row r="2" spans="1:17" x14ac:dyDescent="0.3">
      <c r="A2" s="495"/>
      <c r="B2" s="496"/>
      <c r="C2" s="496"/>
      <c r="D2" s="497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76" t="s">
        <v>206</v>
      </c>
    </row>
    <row r="3" spans="1:17" ht="45.75" customHeight="1" thickBot="1" x14ac:dyDescent="0.35">
      <c r="A3" s="498"/>
      <c r="B3" s="499"/>
      <c r="C3" s="499"/>
      <c r="D3" s="500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77" t="s">
        <v>207</v>
      </c>
    </row>
    <row r="4" spans="1:17" x14ac:dyDescent="0.3">
      <c r="A4" s="501" t="s">
        <v>296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7" x14ac:dyDescent="0.3">
      <c r="A5" s="462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7" ht="36" x14ac:dyDescent="0.3">
      <c r="A6" s="462" t="s">
        <v>4</v>
      </c>
      <c r="B6" s="462"/>
      <c r="C6" s="462"/>
      <c r="D6" s="465">
        <v>44231</v>
      </c>
      <c r="E6" s="462"/>
      <c r="F6" s="53" t="s">
        <v>13</v>
      </c>
      <c r="G6" s="53" t="s">
        <v>298</v>
      </c>
      <c r="H6" s="53" t="s">
        <v>6</v>
      </c>
      <c r="I6" s="465"/>
      <c r="J6" s="462"/>
      <c r="K6" s="462" t="s">
        <v>7</v>
      </c>
      <c r="L6" s="462"/>
      <c r="M6" s="78"/>
      <c r="N6" s="462" t="s">
        <v>12</v>
      </c>
      <c r="O6" s="462"/>
      <c r="P6" s="462"/>
      <c r="Q6" s="462"/>
    </row>
    <row r="7" spans="1:17" ht="108" x14ac:dyDescent="0.3">
      <c r="A7" s="78" t="s">
        <v>290</v>
      </c>
      <c r="B7" s="78" t="s">
        <v>14</v>
      </c>
      <c r="C7" s="54" t="s">
        <v>291</v>
      </c>
      <c r="D7" s="54" t="s">
        <v>292</v>
      </c>
      <c r="E7" s="54" t="s">
        <v>293</v>
      </c>
      <c r="F7" s="54" t="s">
        <v>294</v>
      </c>
      <c r="G7" s="54" t="s">
        <v>2</v>
      </c>
      <c r="H7" s="54" t="s">
        <v>295</v>
      </c>
      <c r="I7" s="54" t="s">
        <v>9</v>
      </c>
      <c r="J7" s="54" t="s">
        <v>8</v>
      </c>
      <c r="K7" s="54" t="s">
        <v>1</v>
      </c>
      <c r="L7" s="54" t="s">
        <v>211</v>
      </c>
      <c r="M7" s="54" t="s">
        <v>22</v>
      </c>
      <c r="N7" s="54" t="s">
        <v>212</v>
      </c>
      <c r="O7" s="54" t="s">
        <v>21</v>
      </c>
      <c r="P7" s="54" t="s">
        <v>24</v>
      </c>
      <c r="Q7" s="53" t="s">
        <v>25</v>
      </c>
    </row>
    <row r="8" spans="1:17" ht="114" x14ac:dyDescent="0.3">
      <c r="A8" s="516" t="s">
        <v>215</v>
      </c>
      <c r="B8" s="509" t="s">
        <v>216</v>
      </c>
      <c r="C8" s="506" t="s">
        <v>217</v>
      </c>
      <c r="D8" s="509" t="s">
        <v>218</v>
      </c>
      <c r="E8" s="97" t="s">
        <v>219</v>
      </c>
      <c r="F8" s="79" t="s">
        <v>220</v>
      </c>
      <c r="G8" s="79" t="s">
        <v>221</v>
      </c>
      <c r="H8" s="79" t="s">
        <v>222</v>
      </c>
      <c r="I8" s="116">
        <v>1</v>
      </c>
      <c r="J8" s="116">
        <v>1</v>
      </c>
      <c r="K8" s="116">
        <v>1</v>
      </c>
      <c r="L8" s="79" t="s">
        <v>128</v>
      </c>
      <c r="M8" s="116"/>
      <c r="N8" s="116"/>
      <c r="O8" s="79"/>
      <c r="P8" s="116"/>
      <c r="Q8" s="117"/>
    </row>
    <row r="9" spans="1:17" ht="114" x14ac:dyDescent="0.3">
      <c r="A9" s="516"/>
      <c r="B9" s="509"/>
      <c r="C9" s="506"/>
      <c r="D9" s="509"/>
      <c r="E9" s="97" t="s">
        <v>223</v>
      </c>
      <c r="F9" s="79" t="s">
        <v>224</v>
      </c>
      <c r="G9" s="79" t="s">
        <v>221</v>
      </c>
      <c r="H9" s="79" t="s">
        <v>222</v>
      </c>
      <c r="I9" s="116">
        <v>1</v>
      </c>
      <c r="J9" s="116">
        <v>1</v>
      </c>
      <c r="K9" s="116">
        <v>1</v>
      </c>
      <c r="L9" s="79" t="s">
        <v>128</v>
      </c>
      <c r="M9" s="116"/>
      <c r="N9" s="116"/>
      <c r="O9" s="79"/>
      <c r="P9" s="116"/>
      <c r="Q9" s="117"/>
    </row>
    <row r="10" spans="1:17" ht="114" x14ac:dyDescent="0.3">
      <c r="A10" s="516"/>
      <c r="B10" s="509"/>
      <c r="C10" s="506"/>
      <c r="D10" s="509"/>
      <c r="E10" s="97" t="s">
        <v>225</v>
      </c>
      <c r="F10" s="79" t="s">
        <v>226</v>
      </c>
      <c r="G10" s="79" t="s">
        <v>221</v>
      </c>
      <c r="H10" s="79" t="s">
        <v>222</v>
      </c>
      <c r="I10" s="116">
        <v>1</v>
      </c>
      <c r="J10" s="116">
        <v>1</v>
      </c>
      <c r="K10" s="116">
        <v>1</v>
      </c>
      <c r="L10" s="79" t="s">
        <v>128</v>
      </c>
      <c r="M10" s="116"/>
      <c r="N10" s="116"/>
      <c r="O10" s="79"/>
      <c r="P10" s="116"/>
      <c r="Q10" s="117"/>
    </row>
    <row r="11" spans="1:17" ht="114" x14ac:dyDescent="0.3">
      <c r="A11" s="516"/>
      <c r="B11" s="509"/>
      <c r="C11" s="506"/>
      <c r="D11" s="509"/>
      <c r="E11" s="97" t="s">
        <v>227</v>
      </c>
      <c r="F11" s="79" t="s">
        <v>228</v>
      </c>
      <c r="G11" s="79" t="s">
        <v>221</v>
      </c>
      <c r="H11" s="79" t="s">
        <v>222</v>
      </c>
      <c r="I11" s="116">
        <v>1</v>
      </c>
      <c r="J11" s="116">
        <v>1</v>
      </c>
      <c r="K11" s="116">
        <v>1</v>
      </c>
      <c r="L11" s="79" t="s">
        <v>128</v>
      </c>
      <c r="M11" s="116"/>
      <c r="N11" s="116"/>
      <c r="O11" s="79"/>
      <c r="P11" s="116"/>
      <c r="Q11" s="117"/>
    </row>
    <row r="12" spans="1:17" ht="22.8" x14ac:dyDescent="0.3">
      <c r="A12" s="516"/>
      <c r="B12" s="509"/>
      <c r="C12" s="506"/>
      <c r="D12" s="509" t="s">
        <v>229</v>
      </c>
      <c r="E12" s="509" t="s">
        <v>230</v>
      </c>
      <c r="F12" s="79" t="s">
        <v>231</v>
      </c>
      <c r="G12" s="79" t="s">
        <v>232</v>
      </c>
      <c r="H12" s="79" t="s">
        <v>142</v>
      </c>
      <c r="I12" s="79" t="s">
        <v>39</v>
      </c>
      <c r="J12" s="79" t="s">
        <v>39</v>
      </c>
      <c r="K12" s="79">
        <v>1</v>
      </c>
      <c r="L12" s="79" t="s">
        <v>131</v>
      </c>
      <c r="M12" s="116"/>
      <c r="N12" s="116"/>
      <c r="O12" s="79"/>
      <c r="P12" s="116"/>
      <c r="Q12" s="117"/>
    </row>
    <row r="13" spans="1:17" ht="57" x14ac:dyDescent="0.3">
      <c r="A13" s="516"/>
      <c r="B13" s="509"/>
      <c r="C13" s="506"/>
      <c r="D13" s="509"/>
      <c r="E13" s="509"/>
      <c r="F13" s="79" t="s">
        <v>233</v>
      </c>
      <c r="G13" s="79" t="s">
        <v>234</v>
      </c>
      <c r="H13" s="79" t="s">
        <v>235</v>
      </c>
      <c r="I13" s="116">
        <v>0.7</v>
      </c>
      <c r="J13" s="116">
        <v>0.7</v>
      </c>
      <c r="K13" s="116">
        <v>0.7</v>
      </c>
      <c r="L13" s="79" t="s">
        <v>131</v>
      </c>
      <c r="M13" s="116"/>
      <c r="N13" s="116"/>
      <c r="O13" s="79"/>
      <c r="P13" s="116"/>
      <c r="Q13" s="117"/>
    </row>
    <row r="14" spans="1:17" ht="34.200000000000003" x14ac:dyDescent="0.3">
      <c r="A14" s="516"/>
      <c r="B14" s="509"/>
      <c r="C14" s="506"/>
      <c r="D14" s="509"/>
      <c r="E14" s="509" t="s">
        <v>236</v>
      </c>
      <c r="F14" s="79" t="s">
        <v>237</v>
      </c>
      <c r="G14" s="79" t="s">
        <v>238</v>
      </c>
      <c r="H14" s="79" t="s">
        <v>142</v>
      </c>
      <c r="I14" s="79" t="s">
        <v>39</v>
      </c>
      <c r="J14" s="79" t="s">
        <v>39</v>
      </c>
      <c r="K14" s="79">
        <v>1</v>
      </c>
      <c r="L14" s="79" t="s">
        <v>128</v>
      </c>
      <c r="M14" s="116"/>
      <c r="N14" s="116"/>
      <c r="O14" s="79"/>
      <c r="P14" s="116"/>
      <c r="Q14" s="117"/>
    </row>
    <row r="15" spans="1:17" ht="114" x14ac:dyDescent="0.3">
      <c r="A15" s="516"/>
      <c r="B15" s="509"/>
      <c r="C15" s="506"/>
      <c r="D15" s="509"/>
      <c r="E15" s="509"/>
      <c r="F15" s="79" t="s">
        <v>239</v>
      </c>
      <c r="G15" s="79" t="s">
        <v>240</v>
      </c>
      <c r="H15" s="79" t="s">
        <v>241</v>
      </c>
      <c r="I15" s="116">
        <v>1</v>
      </c>
      <c r="J15" s="116">
        <v>1</v>
      </c>
      <c r="K15" s="116">
        <v>1</v>
      </c>
      <c r="L15" s="79" t="s">
        <v>131</v>
      </c>
      <c r="M15" s="116"/>
      <c r="N15" s="116"/>
      <c r="O15" s="79"/>
      <c r="P15" s="116"/>
      <c r="Q15" s="117"/>
    </row>
    <row r="16" spans="1:17" ht="57" x14ac:dyDescent="0.3">
      <c r="A16" s="516"/>
      <c r="B16" s="509"/>
      <c r="C16" s="506"/>
      <c r="D16" s="509"/>
      <c r="E16" s="97" t="s">
        <v>242</v>
      </c>
      <c r="F16" s="79" t="s">
        <v>243</v>
      </c>
      <c r="G16" s="79" t="s">
        <v>244</v>
      </c>
      <c r="H16" s="79" t="s">
        <v>142</v>
      </c>
      <c r="I16" s="116" t="s">
        <v>39</v>
      </c>
      <c r="J16" s="116" t="s">
        <v>39</v>
      </c>
      <c r="K16" s="79">
        <v>1</v>
      </c>
      <c r="L16" s="79" t="s">
        <v>86</v>
      </c>
      <c r="M16" s="116"/>
      <c r="N16" s="116"/>
      <c r="O16" s="79"/>
      <c r="P16" s="116"/>
      <c r="Q16" s="117"/>
    </row>
    <row r="17" spans="1:17" ht="159.6" x14ac:dyDescent="0.3">
      <c r="A17" s="516"/>
      <c r="B17" s="86" t="s">
        <v>245</v>
      </c>
      <c r="C17" s="118" t="s">
        <v>246</v>
      </c>
      <c r="D17" s="118" t="s">
        <v>247</v>
      </c>
      <c r="E17" s="97" t="s">
        <v>248</v>
      </c>
      <c r="F17" s="79" t="s">
        <v>249</v>
      </c>
      <c r="G17" s="79" t="s">
        <v>250</v>
      </c>
      <c r="H17" s="79" t="s">
        <v>142</v>
      </c>
      <c r="I17" s="79" t="s">
        <v>39</v>
      </c>
      <c r="J17" s="79" t="s">
        <v>39</v>
      </c>
      <c r="K17" s="79">
        <v>1</v>
      </c>
      <c r="L17" s="79" t="s">
        <v>86</v>
      </c>
      <c r="M17" s="116"/>
      <c r="N17" s="116"/>
      <c r="O17" s="79"/>
      <c r="P17" s="116"/>
      <c r="Q17" s="117"/>
    </row>
    <row r="18" spans="1:17" ht="68.400000000000006" x14ac:dyDescent="0.3">
      <c r="A18" s="516"/>
      <c r="B18" s="509" t="s">
        <v>251</v>
      </c>
      <c r="C18" s="506" t="s">
        <v>252</v>
      </c>
      <c r="D18" s="119" t="s">
        <v>253</v>
      </c>
      <c r="E18" s="97" t="s">
        <v>254</v>
      </c>
      <c r="F18" s="79" t="s">
        <v>255</v>
      </c>
      <c r="G18" s="79" t="s">
        <v>256</v>
      </c>
      <c r="H18" s="79" t="s">
        <v>257</v>
      </c>
      <c r="I18" s="116">
        <v>1</v>
      </c>
      <c r="J18" s="116">
        <v>1</v>
      </c>
      <c r="K18" s="116">
        <v>1</v>
      </c>
      <c r="L18" s="79" t="s">
        <v>128</v>
      </c>
      <c r="M18" s="116"/>
      <c r="N18" s="116"/>
      <c r="O18" s="79"/>
      <c r="P18" s="116"/>
      <c r="Q18" s="117"/>
    </row>
    <row r="19" spans="1:17" ht="114" x14ac:dyDescent="0.3">
      <c r="A19" s="516"/>
      <c r="B19" s="509"/>
      <c r="C19" s="506"/>
      <c r="D19" s="119" t="s">
        <v>258</v>
      </c>
      <c r="E19" s="97" t="s">
        <v>259</v>
      </c>
      <c r="F19" s="79" t="s">
        <v>260</v>
      </c>
      <c r="G19" s="79" t="s">
        <v>261</v>
      </c>
      <c r="H19" s="79" t="s">
        <v>262</v>
      </c>
      <c r="I19" s="116">
        <v>0.8</v>
      </c>
      <c r="J19" s="116">
        <v>0.8</v>
      </c>
      <c r="K19" s="116">
        <v>0.8</v>
      </c>
      <c r="L19" s="79" t="s">
        <v>128</v>
      </c>
      <c r="M19" s="116"/>
      <c r="N19" s="116"/>
      <c r="O19" s="79"/>
      <c r="P19" s="116"/>
      <c r="Q19" s="117"/>
    </row>
    <row r="20" spans="1:17" ht="102.6" x14ac:dyDescent="0.3">
      <c r="A20" s="516"/>
      <c r="B20" s="509"/>
      <c r="C20" s="506"/>
      <c r="D20" s="119" t="s">
        <v>263</v>
      </c>
      <c r="E20" s="119" t="s">
        <v>264</v>
      </c>
      <c r="F20" s="79" t="s">
        <v>265</v>
      </c>
      <c r="G20" s="79" t="s">
        <v>266</v>
      </c>
      <c r="H20" s="79" t="s">
        <v>127</v>
      </c>
      <c r="I20" s="116">
        <v>0.8</v>
      </c>
      <c r="J20" s="116">
        <v>0.8</v>
      </c>
      <c r="K20" s="116">
        <v>0.8</v>
      </c>
      <c r="L20" s="79" t="s">
        <v>128</v>
      </c>
      <c r="M20" s="116"/>
      <c r="N20" s="116"/>
      <c r="O20" s="79"/>
      <c r="P20" s="116"/>
      <c r="Q20" s="117"/>
    </row>
    <row r="21" spans="1:17" ht="22.8" x14ac:dyDescent="0.3">
      <c r="A21" s="516"/>
      <c r="B21" s="509" t="s">
        <v>267</v>
      </c>
      <c r="C21" s="506" t="s">
        <v>268</v>
      </c>
      <c r="D21" s="516" t="s">
        <v>269</v>
      </c>
      <c r="E21" s="516" t="s">
        <v>270</v>
      </c>
      <c r="F21" s="79" t="s">
        <v>271</v>
      </c>
      <c r="G21" s="79" t="s">
        <v>272</v>
      </c>
      <c r="H21" s="79" t="s">
        <v>142</v>
      </c>
      <c r="I21" s="79" t="s">
        <v>39</v>
      </c>
      <c r="J21" s="79" t="s">
        <v>39</v>
      </c>
      <c r="K21" s="79">
        <v>1</v>
      </c>
      <c r="L21" s="79" t="s">
        <v>273</v>
      </c>
      <c r="M21" s="116"/>
      <c r="N21" s="116"/>
      <c r="O21" s="79"/>
      <c r="P21" s="116"/>
      <c r="Q21" s="117"/>
    </row>
    <row r="22" spans="1:17" ht="68.400000000000006" x14ac:dyDescent="0.3">
      <c r="A22" s="516"/>
      <c r="B22" s="509"/>
      <c r="C22" s="506"/>
      <c r="D22" s="516"/>
      <c r="E22" s="516"/>
      <c r="F22" s="79" t="s">
        <v>274</v>
      </c>
      <c r="G22" s="79" t="s">
        <v>275</v>
      </c>
      <c r="H22" s="79" t="s">
        <v>127</v>
      </c>
      <c r="I22" s="116">
        <v>0.8</v>
      </c>
      <c r="J22" s="116">
        <v>0.8</v>
      </c>
      <c r="K22" s="116">
        <v>0.8</v>
      </c>
      <c r="L22" s="79" t="s">
        <v>273</v>
      </c>
      <c r="M22" s="116"/>
      <c r="N22" s="116"/>
      <c r="O22" s="79"/>
      <c r="P22" s="116"/>
      <c r="Q22" s="117"/>
    </row>
    <row r="23" spans="1:17" ht="102.6" x14ac:dyDescent="0.3">
      <c r="A23" s="516"/>
      <c r="B23" s="509"/>
      <c r="C23" s="506"/>
      <c r="D23" s="516"/>
      <c r="E23" s="516"/>
      <c r="F23" s="79" t="s">
        <v>276</v>
      </c>
      <c r="G23" s="79" t="s">
        <v>277</v>
      </c>
      <c r="H23" s="79" t="s">
        <v>127</v>
      </c>
      <c r="I23" s="116">
        <v>0.8</v>
      </c>
      <c r="J23" s="116">
        <v>0.8</v>
      </c>
      <c r="K23" s="116">
        <v>0.8</v>
      </c>
      <c r="L23" s="79" t="s">
        <v>128</v>
      </c>
      <c r="M23" s="116"/>
      <c r="N23" s="116"/>
      <c r="O23" s="79"/>
      <c r="P23" s="116"/>
      <c r="Q23" s="117"/>
    </row>
    <row r="24" spans="1:17" ht="159.6" x14ac:dyDescent="0.3">
      <c r="A24" s="516"/>
      <c r="B24" s="509"/>
      <c r="C24" s="119" t="s">
        <v>278</v>
      </c>
      <c r="D24" s="119" t="s">
        <v>279</v>
      </c>
      <c r="E24" s="119" t="s">
        <v>280</v>
      </c>
      <c r="F24" s="79" t="s">
        <v>281</v>
      </c>
      <c r="G24" s="79" t="s">
        <v>282</v>
      </c>
      <c r="H24" s="79" t="s">
        <v>127</v>
      </c>
      <c r="I24" s="116">
        <v>0.8</v>
      </c>
      <c r="J24" s="116">
        <v>0.8</v>
      </c>
      <c r="K24" s="116">
        <v>0.8</v>
      </c>
      <c r="L24" s="79" t="s">
        <v>128</v>
      </c>
      <c r="M24" s="116"/>
      <c r="N24" s="116"/>
      <c r="O24" s="79"/>
      <c r="P24" s="116"/>
      <c r="Q24" s="117"/>
    </row>
    <row r="25" spans="1:17" ht="296.39999999999998" x14ac:dyDescent="0.3">
      <c r="A25" s="516"/>
      <c r="B25" s="97" t="s">
        <v>283</v>
      </c>
      <c r="C25" s="118" t="s">
        <v>284</v>
      </c>
      <c r="D25" s="119" t="s">
        <v>285</v>
      </c>
      <c r="E25" s="97" t="s">
        <v>286</v>
      </c>
      <c r="F25" s="79" t="s">
        <v>287</v>
      </c>
      <c r="G25" s="79" t="s">
        <v>288</v>
      </c>
      <c r="H25" s="79" t="s">
        <v>289</v>
      </c>
      <c r="I25" s="116">
        <v>0.8</v>
      </c>
      <c r="J25" s="116">
        <v>0.8</v>
      </c>
      <c r="K25" s="116">
        <v>0.8</v>
      </c>
      <c r="L25" s="79" t="s">
        <v>3</v>
      </c>
      <c r="M25" s="116"/>
      <c r="N25" s="116"/>
      <c r="O25" s="79"/>
      <c r="P25" s="116"/>
      <c r="Q25" s="117"/>
    </row>
    <row r="26" spans="1:17" ht="36.6" x14ac:dyDescent="0.3">
      <c r="A26" s="120" t="s">
        <v>0</v>
      </c>
      <c r="B26" s="120">
        <v>14</v>
      </c>
      <c r="C26" s="121"/>
      <c r="D26" s="121"/>
      <c r="E26" s="122"/>
      <c r="F26" s="122"/>
      <c r="G26" s="123"/>
      <c r="H26" s="122" t="s">
        <v>11</v>
      </c>
      <c r="I26" s="693"/>
      <c r="J26" s="693"/>
      <c r="K26" s="693"/>
      <c r="L26" s="693"/>
      <c r="M26" s="122"/>
      <c r="N26" s="693" t="s">
        <v>10</v>
      </c>
      <c r="O26" s="693"/>
      <c r="P26" s="693" t="e">
        <f>(P8+#REF!+#REF!+#REF!+#REF!+#REF!+#REF!)/7</f>
        <v>#REF!</v>
      </c>
      <c r="Q26" s="693"/>
    </row>
    <row r="27" spans="1:17" x14ac:dyDescent="0.3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</sheetData>
  <mergeCells count="26">
    <mergeCell ref="P26:Q26"/>
    <mergeCell ref="A8:A25"/>
    <mergeCell ref="B8:B16"/>
    <mergeCell ref="C8:C16"/>
    <mergeCell ref="D8:D11"/>
    <mergeCell ref="D12:D16"/>
    <mergeCell ref="E12:E13"/>
    <mergeCell ref="E14:E15"/>
    <mergeCell ref="B18:B20"/>
    <mergeCell ref="C18:C20"/>
    <mergeCell ref="B21:B24"/>
    <mergeCell ref="C21:C23"/>
    <mergeCell ref="D21:D23"/>
    <mergeCell ref="E21:E23"/>
    <mergeCell ref="I26:L26"/>
    <mergeCell ref="N26:O26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</mergeCells>
  <conditionalFormatting sqref="O8:O25">
    <cfRule type="containsText" dxfId="8" priority="1" operator="containsText" text="CUMPLE">
      <formula>NOT(ISERROR(SEARCH("CUMPLE",O8)))</formula>
    </cfRule>
  </conditionalFormatting>
  <conditionalFormatting sqref="O8:O25">
    <cfRule type="containsText" dxfId="7" priority="2" operator="containsText" text="NO_CUMPLE">
      <formula>NOT(ISERROR(SEARCH("NO_CUMPLE",O8)))</formula>
    </cfRule>
    <cfRule type="cellIs" dxfId="6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6"/>
  <sheetViews>
    <sheetView topLeftCell="A61" workbookViewId="0">
      <selection activeCell="F8" sqref="F8:F64"/>
    </sheetView>
  </sheetViews>
  <sheetFormatPr baseColWidth="10" defaultRowHeight="14.4" x14ac:dyDescent="0.3"/>
  <cols>
    <col min="5" max="5" width="17.6640625" customWidth="1"/>
    <col min="8" max="8" width="12.5546875" customWidth="1"/>
    <col min="13" max="13" width="14" customWidth="1"/>
    <col min="17" max="17" width="18.33203125" customWidth="1"/>
  </cols>
  <sheetData>
    <row r="1" spans="1:17" x14ac:dyDescent="0.3">
      <c r="A1" s="492"/>
      <c r="B1" s="493"/>
      <c r="C1" s="493"/>
      <c r="D1" s="494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74" t="s">
        <v>205</v>
      </c>
    </row>
    <row r="2" spans="1:17" x14ac:dyDescent="0.3">
      <c r="A2" s="495"/>
      <c r="B2" s="496"/>
      <c r="C2" s="496"/>
      <c r="D2" s="497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76" t="s">
        <v>206</v>
      </c>
    </row>
    <row r="3" spans="1:17" ht="56.25" customHeight="1" thickBot="1" x14ac:dyDescent="0.35">
      <c r="A3" s="498"/>
      <c r="B3" s="499"/>
      <c r="C3" s="499"/>
      <c r="D3" s="500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77" t="s">
        <v>207</v>
      </c>
    </row>
    <row r="4" spans="1:17" x14ac:dyDescent="0.3">
      <c r="A4" s="501" t="s">
        <v>912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7" x14ac:dyDescent="0.3">
      <c r="A5" s="462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7" ht="24" x14ac:dyDescent="0.3">
      <c r="A6" s="462" t="s">
        <v>4</v>
      </c>
      <c r="B6" s="462"/>
      <c r="C6" s="462"/>
      <c r="D6" s="463">
        <v>44231</v>
      </c>
      <c r="E6" s="464"/>
      <c r="F6" s="53" t="s">
        <v>13</v>
      </c>
      <c r="G6" s="53" t="s">
        <v>913</v>
      </c>
      <c r="H6" s="53" t="s">
        <v>6</v>
      </c>
      <c r="I6" s="465"/>
      <c r="J6" s="462"/>
      <c r="K6" s="462" t="s">
        <v>7</v>
      </c>
      <c r="L6" s="462"/>
      <c r="M6" s="78"/>
      <c r="N6" s="462" t="s">
        <v>12</v>
      </c>
      <c r="O6" s="462"/>
      <c r="P6" s="462"/>
      <c r="Q6" s="462"/>
    </row>
    <row r="7" spans="1:17" ht="84.6" thickBot="1" x14ac:dyDescent="0.35">
      <c r="A7" s="200" t="s">
        <v>290</v>
      </c>
      <c r="B7" s="200" t="s">
        <v>14</v>
      </c>
      <c r="C7" s="280" t="s">
        <v>291</v>
      </c>
      <c r="D7" s="280" t="s">
        <v>292</v>
      </c>
      <c r="E7" s="280" t="s">
        <v>293</v>
      </c>
      <c r="F7" s="280" t="s">
        <v>294</v>
      </c>
      <c r="G7" s="280" t="s">
        <v>2</v>
      </c>
      <c r="H7" s="280" t="s">
        <v>295</v>
      </c>
      <c r="I7" s="280" t="s">
        <v>9</v>
      </c>
      <c r="J7" s="280" t="s">
        <v>8</v>
      </c>
      <c r="K7" s="280" t="s">
        <v>1</v>
      </c>
      <c r="L7" s="280" t="s">
        <v>211</v>
      </c>
      <c r="M7" s="280" t="s">
        <v>22</v>
      </c>
      <c r="N7" s="280" t="s">
        <v>212</v>
      </c>
      <c r="O7" s="280" t="s">
        <v>21</v>
      </c>
      <c r="P7" s="280" t="s">
        <v>24</v>
      </c>
      <c r="Q7" s="281" t="s">
        <v>25</v>
      </c>
    </row>
    <row r="8" spans="1:17" ht="92.4" x14ac:dyDescent="0.3">
      <c r="A8" s="696" t="s">
        <v>722</v>
      </c>
      <c r="B8" s="699" t="s">
        <v>723</v>
      </c>
      <c r="C8" s="702" t="s">
        <v>724</v>
      </c>
      <c r="D8" s="704" t="s">
        <v>725</v>
      </c>
      <c r="E8" s="282" t="s">
        <v>726</v>
      </c>
      <c r="F8" s="283" t="s">
        <v>727</v>
      </c>
      <c r="G8" s="284" t="s">
        <v>728</v>
      </c>
      <c r="H8" s="284" t="s">
        <v>729</v>
      </c>
      <c r="I8" s="170" t="s">
        <v>39</v>
      </c>
      <c r="J8" s="170">
        <v>1</v>
      </c>
      <c r="K8" s="170">
        <v>1</v>
      </c>
      <c r="L8" s="170" t="s">
        <v>730</v>
      </c>
      <c r="M8" s="285">
        <v>1</v>
      </c>
      <c r="N8" s="172"/>
      <c r="O8" s="171"/>
      <c r="P8" s="172"/>
      <c r="Q8" s="173"/>
    </row>
    <row r="9" spans="1:17" ht="79.2" x14ac:dyDescent="0.3">
      <c r="A9" s="697"/>
      <c r="B9" s="700"/>
      <c r="C9" s="703"/>
      <c r="D9" s="705"/>
      <c r="E9" s="286" t="s">
        <v>731</v>
      </c>
      <c r="F9" s="287" t="s">
        <v>727</v>
      </c>
      <c r="G9" s="288" t="s">
        <v>732</v>
      </c>
      <c r="H9" s="288" t="s">
        <v>733</v>
      </c>
      <c r="I9" s="81" t="s">
        <v>39</v>
      </c>
      <c r="J9" s="81">
        <v>1</v>
      </c>
      <c r="K9" s="81">
        <v>1</v>
      </c>
      <c r="L9" s="81" t="s">
        <v>730</v>
      </c>
      <c r="M9" s="82">
        <v>1</v>
      </c>
      <c r="N9" s="95"/>
      <c r="O9" s="95"/>
      <c r="P9" s="91"/>
      <c r="Q9" s="175"/>
    </row>
    <row r="10" spans="1:17" ht="92.4" x14ac:dyDescent="0.3">
      <c r="A10" s="697"/>
      <c r="B10" s="700"/>
      <c r="C10" s="703"/>
      <c r="D10" s="705"/>
      <c r="E10" s="286" t="s">
        <v>734</v>
      </c>
      <c r="F10" s="287" t="s">
        <v>735</v>
      </c>
      <c r="G10" s="288" t="s">
        <v>736</v>
      </c>
      <c r="H10" s="288" t="s">
        <v>737</v>
      </c>
      <c r="I10" s="81" t="s">
        <v>39</v>
      </c>
      <c r="J10" s="81" t="s">
        <v>39</v>
      </c>
      <c r="K10" s="82">
        <v>1</v>
      </c>
      <c r="L10" s="81" t="s">
        <v>730</v>
      </c>
      <c r="M10" s="82">
        <v>1</v>
      </c>
      <c r="N10" s="95"/>
      <c r="O10" s="95"/>
      <c r="P10" s="91"/>
      <c r="Q10" s="175"/>
    </row>
    <row r="11" spans="1:17" x14ac:dyDescent="0.3">
      <c r="A11" s="697"/>
      <c r="B11" s="700"/>
      <c r="C11" s="703"/>
      <c r="D11" s="705" t="s">
        <v>738</v>
      </c>
      <c r="E11" s="694" t="s">
        <v>739</v>
      </c>
      <c r="F11" s="709" t="s">
        <v>735</v>
      </c>
      <c r="G11" s="709" t="s">
        <v>740</v>
      </c>
      <c r="H11" s="709" t="s">
        <v>741</v>
      </c>
      <c r="I11" s="505" t="s">
        <v>39</v>
      </c>
      <c r="J11" s="505" t="s">
        <v>39</v>
      </c>
      <c r="K11" s="505">
        <v>1</v>
      </c>
      <c r="L11" s="505" t="s">
        <v>730</v>
      </c>
      <c r="M11" s="525">
        <v>1</v>
      </c>
      <c r="N11" s="525"/>
      <c r="O11" s="505"/>
      <c r="P11" s="525"/>
      <c r="Q11" s="708"/>
    </row>
    <row r="12" spans="1:17" ht="38.25" customHeight="1" x14ac:dyDescent="0.3">
      <c r="A12" s="697"/>
      <c r="B12" s="700"/>
      <c r="C12" s="703"/>
      <c r="D12" s="705"/>
      <c r="E12" s="694"/>
      <c r="F12" s="709"/>
      <c r="G12" s="709"/>
      <c r="H12" s="709"/>
      <c r="I12" s="505"/>
      <c r="J12" s="505"/>
      <c r="K12" s="505"/>
      <c r="L12" s="505"/>
      <c r="M12" s="505"/>
      <c r="N12" s="505"/>
      <c r="O12" s="505"/>
      <c r="P12" s="525"/>
      <c r="Q12" s="708"/>
    </row>
    <row r="13" spans="1:17" ht="79.2" x14ac:dyDescent="0.3">
      <c r="A13" s="697"/>
      <c r="B13" s="700"/>
      <c r="C13" s="703"/>
      <c r="D13" s="705"/>
      <c r="E13" s="286" t="s">
        <v>742</v>
      </c>
      <c r="F13" s="287" t="s">
        <v>735</v>
      </c>
      <c r="G13" s="289" t="s">
        <v>740</v>
      </c>
      <c r="H13" s="288" t="s">
        <v>743</v>
      </c>
      <c r="I13" s="290" t="s">
        <v>39</v>
      </c>
      <c r="J13" s="81" t="s">
        <v>39</v>
      </c>
      <c r="K13" s="81">
        <v>1</v>
      </c>
      <c r="L13" s="98" t="s">
        <v>730</v>
      </c>
      <c r="M13" s="291">
        <v>1</v>
      </c>
      <c r="N13" s="91"/>
      <c r="O13" s="81"/>
      <c r="P13" s="93"/>
      <c r="Q13" s="175"/>
    </row>
    <row r="14" spans="1:17" ht="39.6" x14ac:dyDescent="0.3">
      <c r="A14" s="697"/>
      <c r="B14" s="700"/>
      <c r="C14" s="703"/>
      <c r="D14" s="694" t="s">
        <v>744</v>
      </c>
      <c r="E14" s="286" t="s">
        <v>745</v>
      </c>
      <c r="F14" s="287" t="s">
        <v>735</v>
      </c>
      <c r="G14" s="289" t="s">
        <v>746</v>
      </c>
      <c r="H14" s="288" t="s">
        <v>747</v>
      </c>
      <c r="I14" s="290" t="s">
        <v>39</v>
      </c>
      <c r="J14" s="81" t="s">
        <v>39</v>
      </c>
      <c r="K14" s="81">
        <v>1</v>
      </c>
      <c r="L14" s="98" t="s">
        <v>730</v>
      </c>
      <c r="M14" s="291">
        <v>1</v>
      </c>
      <c r="N14" s="91"/>
      <c r="O14" s="81"/>
      <c r="P14" s="93"/>
      <c r="Q14" s="175"/>
    </row>
    <row r="15" spans="1:17" ht="105.6" x14ac:dyDescent="0.3">
      <c r="A15" s="697"/>
      <c r="B15" s="700"/>
      <c r="C15" s="703"/>
      <c r="D15" s="694"/>
      <c r="E15" s="286" t="s">
        <v>748</v>
      </c>
      <c r="F15" s="287" t="s">
        <v>735</v>
      </c>
      <c r="G15" s="288" t="s">
        <v>749</v>
      </c>
      <c r="H15" s="288" t="s">
        <v>750</v>
      </c>
      <c r="I15" s="290" t="s">
        <v>39</v>
      </c>
      <c r="J15" s="81" t="s">
        <v>39</v>
      </c>
      <c r="K15" s="82">
        <v>1</v>
      </c>
      <c r="L15" s="98" t="s">
        <v>730</v>
      </c>
      <c r="M15" s="291">
        <v>1</v>
      </c>
      <c r="N15" s="91"/>
      <c r="O15" s="81"/>
      <c r="P15" s="93"/>
      <c r="Q15" s="175"/>
    </row>
    <row r="16" spans="1:17" ht="79.2" x14ac:dyDescent="0.3">
      <c r="A16" s="697"/>
      <c r="B16" s="700"/>
      <c r="C16" s="703"/>
      <c r="D16" s="694"/>
      <c r="E16" s="286" t="s">
        <v>751</v>
      </c>
      <c r="F16" s="287" t="s">
        <v>752</v>
      </c>
      <c r="G16" s="289" t="s">
        <v>753</v>
      </c>
      <c r="H16" s="288" t="s">
        <v>754</v>
      </c>
      <c r="I16" s="290" t="s">
        <v>39</v>
      </c>
      <c r="J16" s="81" t="s">
        <v>39</v>
      </c>
      <c r="K16" s="81">
        <v>1</v>
      </c>
      <c r="L16" s="98" t="s">
        <v>730</v>
      </c>
      <c r="M16" s="291">
        <v>1</v>
      </c>
      <c r="N16" s="91"/>
      <c r="O16" s="81"/>
      <c r="P16" s="93"/>
      <c r="Q16" s="175"/>
    </row>
    <row r="17" spans="1:17" ht="92.4" x14ac:dyDescent="0.3">
      <c r="A17" s="697"/>
      <c r="B17" s="700"/>
      <c r="C17" s="703"/>
      <c r="D17" s="695" t="s">
        <v>755</v>
      </c>
      <c r="E17" s="286" t="s">
        <v>756</v>
      </c>
      <c r="F17" s="287" t="s">
        <v>735</v>
      </c>
      <c r="G17" s="289" t="s">
        <v>757</v>
      </c>
      <c r="H17" s="288" t="s">
        <v>758</v>
      </c>
      <c r="I17" s="290" t="s">
        <v>39</v>
      </c>
      <c r="J17" s="81" t="s">
        <v>39</v>
      </c>
      <c r="K17" s="81">
        <v>1</v>
      </c>
      <c r="L17" s="98" t="s">
        <v>730</v>
      </c>
      <c r="M17" s="291">
        <v>1</v>
      </c>
      <c r="N17" s="91"/>
      <c r="O17" s="81"/>
      <c r="P17" s="93"/>
      <c r="Q17" s="175"/>
    </row>
    <row r="18" spans="1:17" ht="145.19999999999999" x14ac:dyDescent="0.3">
      <c r="A18" s="697"/>
      <c r="B18" s="700"/>
      <c r="C18" s="703"/>
      <c r="D18" s="695"/>
      <c r="E18" s="286" t="s">
        <v>759</v>
      </c>
      <c r="F18" s="287" t="s">
        <v>735</v>
      </c>
      <c r="G18" s="289" t="s">
        <v>760</v>
      </c>
      <c r="H18" s="288" t="s">
        <v>733</v>
      </c>
      <c r="I18" s="290" t="s">
        <v>39</v>
      </c>
      <c r="J18" s="81" t="s">
        <v>39</v>
      </c>
      <c r="K18" s="81">
        <v>1</v>
      </c>
      <c r="L18" s="98" t="s">
        <v>730</v>
      </c>
      <c r="M18" s="291">
        <v>1</v>
      </c>
      <c r="N18" s="91"/>
      <c r="O18" s="81"/>
      <c r="P18" s="93"/>
      <c r="Q18" s="175"/>
    </row>
    <row r="19" spans="1:17" ht="52.8" x14ac:dyDescent="0.3">
      <c r="A19" s="697"/>
      <c r="B19" s="700"/>
      <c r="C19" s="703"/>
      <c r="D19" s="694" t="s">
        <v>761</v>
      </c>
      <c r="E19" s="286" t="s">
        <v>762</v>
      </c>
      <c r="F19" s="287" t="s">
        <v>735</v>
      </c>
      <c r="G19" s="289" t="s">
        <v>763</v>
      </c>
      <c r="H19" s="288" t="s">
        <v>733</v>
      </c>
      <c r="I19" s="290" t="s">
        <v>39</v>
      </c>
      <c r="J19" s="81" t="s">
        <v>39</v>
      </c>
      <c r="K19" s="81">
        <v>1</v>
      </c>
      <c r="L19" s="98" t="s">
        <v>730</v>
      </c>
      <c r="M19" s="291">
        <v>1</v>
      </c>
      <c r="N19" s="91"/>
      <c r="O19" s="81"/>
      <c r="P19" s="93"/>
      <c r="Q19" s="175"/>
    </row>
    <row r="20" spans="1:17" ht="105.6" x14ac:dyDescent="0.3">
      <c r="A20" s="697"/>
      <c r="B20" s="700"/>
      <c r="C20" s="703"/>
      <c r="D20" s="694"/>
      <c r="E20" s="286" t="s">
        <v>764</v>
      </c>
      <c r="F20" s="287" t="s">
        <v>752</v>
      </c>
      <c r="G20" s="288" t="s">
        <v>765</v>
      </c>
      <c r="H20" s="288" t="s">
        <v>766</v>
      </c>
      <c r="I20" s="290" t="s">
        <v>39</v>
      </c>
      <c r="J20" s="81" t="s">
        <v>39</v>
      </c>
      <c r="K20" s="82">
        <v>1</v>
      </c>
      <c r="L20" s="98" t="s">
        <v>730</v>
      </c>
      <c r="M20" s="291">
        <v>1</v>
      </c>
      <c r="N20" s="91"/>
      <c r="O20" s="81"/>
      <c r="P20" s="93"/>
      <c r="Q20" s="175"/>
    </row>
    <row r="21" spans="1:17" ht="92.4" x14ac:dyDescent="0.3">
      <c r="A21" s="697"/>
      <c r="B21" s="700"/>
      <c r="C21" s="703"/>
      <c r="D21" s="694" t="s">
        <v>767</v>
      </c>
      <c r="E21" s="286" t="s">
        <v>768</v>
      </c>
      <c r="F21" s="86" t="s">
        <v>735</v>
      </c>
      <c r="G21" s="104" t="s">
        <v>769</v>
      </c>
      <c r="H21" s="104" t="s">
        <v>769</v>
      </c>
      <c r="I21" s="95" t="s">
        <v>39</v>
      </c>
      <c r="J21" s="95" t="s">
        <v>39</v>
      </c>
      <c r="K21" s="95">
        <v>1</v>
      </c>
      <c r="L21" s="98" t="s">
        <v>730</v>
      </c>
      <c r="M21" s="291">
        <v>1</v>
      </c>
      <c r="N21" s="91"/>
      <c r="O21" s="81"/>
      <c r="P21" s="91"/>
      <c r="Q21" s="175"/>
    </row>
    <row r="22" spans="1:17" ht="102.6" x14ac:dyDescent="0.3">
      <c r="A22" s="697"/>
      <c r="B22" s="700"/>
      <c r="C22" s="703"/>
      <c r="D22" s="694"/>
      <c r="E22" s="286" t="s">
        <v>770</v>
      </c>
      <c r="F22" s="86" t="s">
        <v>752</v>
      </c>
      <c r="G22" s="104" t="s">
        <v>771</v>
      </c>
      <c r="H22" s="86" t="s">
        <v>772</v>
      </c>
      <c r="I22" s="81" t="s">
        <v>39</v>
      </c>
      <c r="J22" s="82">
        <v>0.25</v>
      </c>
      <c r="K22" s="82">
        <v>1</v>
      </c>
      <c r="L22" s="98" t="s">
        <v>773</v>
      </c>
      <c r="M22" s="291">
        <v>1</v>
      </c>
      <c r="N22" s="91"/>
      <c r="O22" s="81"/>
      <c r="P22" s="91"/>
      <c r="Q22" s="175"/>
    </row>
    <row r="23" spans="1:17" ht="91.2" x14ac:dyDescent="0.3">
      <c r="A23" s="697"/>
      <c r="B23" s="700"/>
      <c r="C23" s="703"/>
      <c r="D23" s="286" t="s">
        <v>774</v>
      </c>
      <c r="E23" s="286" t="s">
        <v>775</v>
      </c>
      <c r="F23" s="292" t="s">
        <v>752</v>
      </c>
      <c r="G23" s="104" t="s">
        <v>776</v>
      </c>
      <c r="H23" s="86" t="s">
        <v>777</v>
      </c>
      <c r="I23" s="95" t="s">
        <v>39</v>
      </c>
      <c r="J23" s="95" t="s">
        <v>39</v>
      </c>
      <c r="K23" s="82">
        <v>1</v>
      </c>
      <c r="L23" s="98" t="s">
        <v>730</v>
      </c>
      <c r="M23" s="291">
        <v>0.8</v>
      </c>
      <c r="N23" s="91"/>
      <c r="O23" s="81"/>
      <c r="P23" s="91"/>
      <c r="Q23" s="175"/>
    </row>
    <row r="24" spans="1:17" ht="79.8" x14ac:dyDescent="0.3">
      <c r="A24" s="697"/>
      <c r="B24" s="700"/>
      <c r="C24" s="703"/>
      <c r="D24" s="694" t="s">
        <v>778</v>
      </c>
      <c r="E24" s="286" t="s">
        <v>779</v>
      </c>
      <c r="F24" s="86" t="s">
        <v>735</v>
      </c>
      <c r="G24" s="104" t="s">
        <v>780</v>
      </c>
      <c r="H24" s="86" t="s">
        <v>781</v>
      </c>
      <c r="I24" s="95" t="s">
        <v>39</v>
      </c>
      <c r="J24" s="95" t="s">
        <v>39</v>
      </c>
      <c r="K24" s="81">
        <v>1</v>
      </c>
      <c r="L24" s="98" t="s">
        <v>730</v>
      </c>
      <c r="M24" s="291">
        <v>1</v>
      </c>
      <c r="N24" s="95"/>
      <c r="O24" s="81"/>
      <c r="P24" s="91"/>
      <c r="Q24" s="175"/>
    </row>
    <row r="25" spans="1:17" ht="79.2" x14ac:dyDescent="0.3">
      <c r="A25" s="697"/>
      <c r="B25" s="700"/>
      <c r="C25" s="703"/>
      <c r="D25" s="694"/>
      <c r="E25" s="286" t="s">
        <v>782</v>
      </c>
      <c r="F25" s="86" t="s">
        <v>735</v>
      </c>
      <c r="G25" s="104" t="s">
        <v>783</v>
      </c>
      <c r="H25" s="86" t="s">
        <v>784</v>
      </c>
      <c r="I25" s="293" t="s">
        <v>39</v>
      </c>
      <c r="J25" s="293" t="s">
        <v>39</v>
      </c>
      <c r="K25" s="81">
        <v>1</v>
      </c>
      <c r="L25" s="98" t="s">
        <v>730</v>
      </c>
      <c r="M25" s="291">
        <v>1</v>
      </c>
      <c r="N25" s="95"/>
      <c r="O25" s="81"/>
      <c r="P25" s="91"/>
      <c r="Q25" s="175"/>
    </row>
    <row r="26" spans="1:17" ht="118.8" x14ac:dyDescent="0.3">
      <c r="A26" s="697"/>
      <c r="B26" s="700"/>
      <c r="C26" s="703"/>
      <c r="D26" s="694"/>
      <c r="E26" s="286" t="s">
        <v>785</v>
      </c>
      <c r="F26" s="86" t="s">
        <v>735</v>
      </c>
      <c r="G26" s="104" t="s">
        <v>786</v>
      </c>
      <c r="H26" s="86" t="s">
        <v>787</v>
      </c>
      <c r="I26" s="293" t="s">
        <v>39</v>
      </c>
      <c r="J26" s="293" t="s">
        <v>39</v>
      </c>
      <c r="K26" s="81">
        <v>1</v>
      </c>
      <c r="L26" s="98" t="s">
        <v>730</v>
      </c>
      <c r="M26" s="291">
        <v>1</v>
      </c>
      <c r="N26" s="95"/>
      <c r="O26" s="81"/>
      <c r="P26" s="91"/>
      <c r="Q26" s="175"/>
    </row>
    <row r="27" spans="1:17" ht="66" x14ac:dyDescent="0.3">
      <c r="A27" s="697"/>
      <c r="B27" s="700"/>
      <c r="C27" s="703"/>
      <c r="D27" s="286" t="s">
        <v>788</v>
      </c>
      <c r="E27" s="286" t="s">
        <v>789</v>
      </c>
      <c r="F27" s="292" t="s">
        <v>735</v>
      </c>
      <c r="G27" s="286" t="s">
        <v>789</v>
      </c>
      <c r="H27" s="292" t="s">
        <v>790</v>
      </c>
      <c r="I27" s="293" t="s">
        <v>39</v>
      </c>
      <c r="J27" s="293" t="s">
        <v>39</v>
      </c>
      <c r="K27" s="81">
        <v>1</v>
      </c>
      <c r="L27" s="98" t="s">
        <v>730</v>
      </c>
      <c r="M27" s="291">
        <v>2</v>
      </c>
      <c r="N27" s="95"/>
      <c r="O27" s="81"/>
      <c r="P27" s="91"/>
      <c r="Q27" s="175"/>
    </row>
    <row r="28" spans="1:17" ht="66" x14ac:dyDescent="0.3">
      <c r="A28" s="697"/>
      <c r="B28" s="700"/>
      <c r="C28" s="703"/>
      <c r="D28" s="286" t="s">
        <v>791</v>
      </c>
      <c r="E28" s="286" t="s">
        <v>792</v>
      </c>
      <c r="F28" s="292" t="s">
        <v>735</v>
      </c>
      <c r="G28" s="286" t="s">
        <v>793</v>
      </c>
      <c r="H28" s="292" t="s">
        <v>794</v>
      </c>
      <c r="I28" s="293" t="s">
        <v>39</v>
      </c>
      <c r="J28" s="293" t="s">
        <v>39</v>
      </c>
      <c r="K28" s="81">
        <v>1</v>
      </c>
      <c r="L28" s="98" t="s">
        <v>730</v>
      </c>
      <c r="M28" s="291">
        <v>3</v>
      </c>
      <c r="N28" s="95"/>
      <c r="O28" s="81"/>
      <c r="P28" s="91"/>
      <c r="Q28" s="175"/>
    </row>
    <row r="29" spans="1:17" ht="92.4" x14ac:dyDescent="0.3">
      <c r="A29" s="697"/>
      <c r="B29" s="700"/>
      <c r="C29" s="703"/>
      <c r="D29" s="286" t="s">
        <v>795</v>
      </c>
      <c r="E29" s="286" t="s">
        <v>796</v>
      </c>
      <c r="F29" s="292" t="s">
        <v>735</v>
      </c>
      <c r="G29" s="286" t="s">
        <v>796</v>
      </c>
      <c r="H29" s="292" t="s">
        <v>797</v>
      </c>
      <c r="I29" s="293" t="s">
        <v>39</v>
      </c>
      <c r="J29" s="293" t="s">
        <v>39</v>
      </c>
      <c r="K29" s="81">
        <v>1</v>
      </c>
      <c r="L29" s="98" t="s">
        <v>730</v>
      </c>
      <c r="M29" s="291">
        <v>4</v>
      </c>
      <c r="N29" s="95"/>
      <c r="O29" s="81"/>
      <c r="P29" s="91"/>
      <c r="Q29" s="175"/>
    </row>
    <row r="30" spans="1:17" ht="39.6" x14ac:dyDescent="0.3">
      <c r="A30" s="697"/>
      <c r="B30" s="700"/>
      <c r="C30" s="703"/>
      <c r="D30" s="286" t="s">
        <v>798</v>
      </c>
      <c r="E30" s="286" t="s">
        <v>799</v>
      </c>
      <c r="F30" s="292" t="s">
        <v>735</v>
      </c>
      <c r="G30" s="286" t="s">
        <v>798</v>
      </c>
      <c r="H30" s="292" t="s">
        <v>800</v>
      </c>
      <c r="I30" s="293" t="s">
        <v>39</v>
      </c>
      <c r="J30" s="293" t="s">
        <v>39</v>
      </c>
      <c r="K30" s="81">
        <v>1</v>
      </c>
      <c r="L30" s="98" t="s">
        <v>730</v>
      </c>
      <c r="M30" s="291">
        <v>5</v>
      </c>
      <c r="N30" s="95"/>
      <c r="O30" s="81"/>
      <c r="P30" s="91"/>
      <c r="Q30" s="175"/>
    </row>
    <row r="31" spans="1:17" ht="52.8" x14ac:dyDescent="0.3">
      <c r="A31" s="697"/>
      <c r="B31" s="700"/>
      <c r="C31" s="703"/>
      <c r="D31" s="286" t="s">
        <v>801</v>
      </c>
      <c r="E31" s="286" t="s">
        <v>802</v>
      </c>
      <c r="F31" s="86" t="s">
        <v>735</v>
      </c>
      <c r="G31" s="286" t="s">
        <v>802</v>
      </c>
      <c r="H31" s="86" t="s">
        <v>803</v>
      </c>
      <c r="I31" s="293" t="s">
        <v>39</v>
      </c>
      <c r="J31" s="293" t="s">
        <v>39</v>
      </c>
      <c r="K31" s="81">
        <v>1</v>
      </c>
      <c r="L31" s="98" t="s">
        <v>730</v>
      </c>
      <c r="M31" s="291">
        <v>6</v>
      </c>
      <c r="N31" s="95"/>
      <c r="O31" s="81"/>
      <c r="P31" s="91"/>
      <c r="Q31" s="175"/>
    </row>
    <row r="32" spans="1:17" ht="105.6" x14ac:dyDescent="0.3">
      <c r="A32" s="697"/>
      <c r="B32" s="700"/>
      <c r="C32" s="703"/>
      <c r="D32" s="286" t="s">
        <v>804</v>
      </c>
      <c r="E32" s="286" t="s">
        <v>805</v>
      </c>
      <c r="F32" s="86" t="s">
        <v>735</v>
      </c>
      <c r="G32" s="286" t="s">
        <v>805</v>
      </c>
      <c r="H32" s="86" t="s">
        <v>806</v>
      </c>
      <c r="I32" s="293" t="s">
        <v>39</v>
      </c>
      <c r="J32" s="293" t="s">
        <v>39</v>
      </c>
      <c r="K32" s="81">
        <v>1</v>
      </c>
      <c r="L32" s="98" t="s">
        <v>730</v>
      </c>
      <c r="M32" s="291">
        <v>7</v>
      </c>
      <c r="N32" s="95"/>
      <c r="O32" s="81"/>
      <c r="P32" s="91"/>
      <c r="Q32" s="175"/>
    </row>
    <row r="33" spans="1:17" ht="66" x14ac:dyDescent="0.3">
      <c r="A33" s="697"/>
      <c r="B33" s="700"/>
      <c r="C33" s="703"/>
      <c r="D33" s="286" t="s">
        <v>807</v>
      </c>
      <c r="E33" s="286" t="s">
        <v>808</v>
      </c>
      <c r="F33" s="292" t="s">
        <v>735</v>
      </c>
      <c r="G33" s="286" t="s">
        <v>808</v>
      </c>
      <c r="H33" s="86" t="s">
        <v>809</v>
      </c>
      <c r="I33" s="293" t="s">
        <v>39</v>
      </c>
      <c r="J33" s="293" t="s">
        <v>39</v>
      </c>
      <c r="K33" s="81">
        <v>1</v>
      </c>
      <c r="L33" s="98" t="s">
        <v>730</v>
      </c>
      <c r="M33" s="291">
        <v>8</v>
      </c>
      <c r="N33" s="95"/>
      <c r="O33" s="81"/>
      <c r="P33" s="91"/>
      <c r="Q33" s="175"/>
    </row>
    <row r="34" spans="1:17" ht="52.8" x14ac:dyDescent="0.3">
      <c r="A34" s="697"/>
      <c r="B34" s="700"/>
      <c r="C34" s="703" t="s">
        <v>810</v>
      </c>
      <c r="D34" s="694" t="s">
        <v>811</v>
      </c>
      <c r="E34" s="286" t="s">
        <v>812</v>
      </c>
      <c r="F34" s="292" t="s">
        <v>735</v>
      </c>
      <c r="G34" s="294" t="s">
        <v>813</v>
      </c>
      <c r="H34" s="292" t="s">
        <v>813</v>
      </c>
      <c r="I34" s="95" t="s">
        <v>39</v>
      </c>
      <c r="J34" s="95" t="s">
        <v>39</v>
      </c>
      <c r="K34" s="81">
        <v>1</v>
      </c>
      <c r="L34" s="98" t="s">
        <v>730</v>
      </c>
      <c r="M34" s="291">
        <v>1</v>
      </c>
      <c r="N34" s="95"/>
      <c r="O34" s="81"/>
      <c r="P34" s="91"/>
      <c r="Q34" s="175"/>
    </row>
    <row r="35" spans="1:17" ht="158.4" x14ac:dyDescent="0.3">
      <c r="A35" s="697"/>
      <c r="B35" s="700"/>
      <c r="C35" s="703"/>
      <c r="D35" s="694"/>
      <c r="E35" s="286" t="s">
        <v>814</v>
      </c>
      <c r="F35" s="292" t="s">
        <v>735</v>
      </c>
      <c r="G35" s="294" t="s">
        <v>815</v>
      </c>
      <c r="H35" s="292" t="s">
        <v>816</v>
      </c>
      <c r="I35" s="95" t="s">
        <v>39</v>
      </c>
      <c r="J35" s="95" t="s">
        <v>39</v>
      </c>
      <c r="K35" s="82">
        <v>1</v>
      </c>
      <c r="L35" s="98" t="s">
        <v>730</v>
      </c>
      <c r="M35" s="291">
        <v>1</v>
      </c>
      <c r="N35" s="95"/>
      <c r="O35" s="81"/>
      <c r="P35" s="91"/>
      <c r="Q35" s="175"/>
    </row>
    <row r="36" spans="1:17" ht="52.8" x14ac:dyDescent="0.3">
      <c r="A36" s="697"/>
      <c r="B36" s="700"/>
      <c r="C36" s="703"/>
      <c r="D36" s="286" t="s">
        <v>817</v>
      </c>
      <c r="E36" s="286" t="s">
        <v>818</v>
      </c>
      <c r="F36" s="292" t="s">
        <v>819</v>
      </c>
      <c r="G36" s="294" t="s">
        <v>820</v>
      </c>
      <c r="H36" s="292" t="s">
        <v>821</v>
      </c>
      <c r="I36" s="293" t="s">
        <v>39</v>
      </c>
      <c r="J36" s="293">
        <v>1</v>
      </c>
      <c r="K36" s="81">
        <v>4</v>
      </c>
      <c r="L36" s="98" t="s">
        <v>773</v>
      </c>
      <c r="M36" s="291">
        <v>1</v>
      </c>
      <c r="N36" s="95"/>
      <c r="O36" s="81"/>
      <c r="P36" s="91"/>
      <c r="Q36" s="175"/>
    </row>
    <row r="37" spans="1:17" ht="79.2" x14ac:dyDescent="0.3">
      <c r="A37" s="697"/>
      <c r="B37" s="700"/>
      <c r="C37" s="703"/>
      <c r="D37" s="286" t="s">
        <v>822</v>
      </c>
      <c r="E37" s="286" t="s">
        <v>823</v>
      </c>
      <c r="F37" s="292" t="s">
        <v>752</v>
      </c>
      <c r="G37" s="294" t="s">
        <v>824</v>
      </c>
      <c r="H37" s="292" t="s">
        <v>825</v>
      </c>
      <c r="I37" s="295">
        <f>+K37/12</f>
        <v>8.3333333333333329E-2</v>
      </c>
      <c r="J37" s="296">
        <v>0.25</v>
      </c>
      <c r="K37" s="82">
        <v>1</v>
      </c>
      <c r="L37" s="98" t="s">
        <v>773</v>
      </c>
      <c r="M37" s="291">
        <v>0.7</v>
      </c>
      <c r="N37" s="95"/>
      <c r="O37" s="81"/>
      <c r="P37" s="91"/>
      <c r="Q37" s="175"/>
    </row>
    <row r="38" spans="1:17" ht="66" x14ac:dyDescent="0.3">
      <c r="A38" s="697"/>
      <c r="B38" s="700"/>
      <c r="C38" s="703"/>
      <c r="D38" s="286" t="s">
        <v>826</v>
      </c>
      <c r="E38" s="286" t="s">
        <v>827</v>
      </c>
      <c r="F38" s="292" t="s">
        <v>735</v>
      </c>
      <c r="G38" s="294" t="s">
        <v>828</v>
      </c>
      <c r="H38" s="292" t="s">
        <v>829</v>
      </c>
      <c r="I38" s="95" t="s">
        <v>39</v>
      </c>
      <c r="J38" s="293">
        <v>1</v>
      </c>
      <c r="K38" s="81">
        <v>4</v>
      </c>
      <c r="L38" s="98" t="s">
        <v>773</v>
      </c>
      <c r="M38" s="291">
        <v>1</v>
      </c>
      <c r="N38" s="95"/>
      <c r="O38" s="81"/>
      <c r="P38" s="91"/>
      <c r="Q38" s="175"/>
    </row>
    <row r="39" spans="1:17" ht="79.2" x14ac:dyDescent="0.3">
      <c r="A39" s="697"/>
      <c r="B39" s="700"/>
      <c r="C39" s="703"/>
      <c r="D39" s="706" t="s">
        <v>830</v>
      </c>
      <c r="E39" s="706" t="s">
        <v>831</v>
      </c>
      <c r="F39" s="710" t="s">
        <v>735</v>
      </c>
      <c r="G39" s="294" t="s">
        <v>832</v>
      </c>
      <c r="H39" s="710" t="s">
        <v>833</v>
      </c>
      <c r="I39" s="95" t="s">
        <v>39</v>
      </c>
      <c r="J39" s="95" t="s">
        <v>39</v>
      </c>
      <c r="K39" s="296">
        <v>1</v>
      </c>
      <c r="L39" s="98" t="s">
        <v>730</v>
      </c>
      <c r="M39" s="291">
        <v>0.8</v>
      </c>
      <c r="N39" s="95"/>
      <c r="O39" s="81"/>
      <c r="P39" s="91"/>
      <c r="Q39" s="175"/>
    </row>
    <row r="40" spans="1:17" ht="92.4" x14ac:dyDescent="0.3">
      <c r="A40" s="697"/>
      <c r="B40" s="700"/>
      <c r="C40" s="703"/>
      <c r="D40" s="707"/>
      <c r="E40" s="707"/>
      <c r="F40" s="711"/>
      <c r="G40" s="294" t="s">
        <v>834</v>
      </c>
      <c r="H40" s="711"/>
      <c r="I40" s="95" t="s">
        <v>39</v>
      </c>
      <c r="J40" s="95" t="s">
        <v>39</v>
      </c>
      <c r="K40" s="296">
        <v>1</v>
      </c>
      <c r="L40" s="98" t="s">
        <v>835</v>
      </c>
      <c r="M40" s="291"/>
      <c r="N40" s="95"/>
      <c r="O40" s="81"/>
      <c r="P40" s="91"/>
      <c r="Q40" s="175"/>
    </row>
    <row r="41" spans="1:17" ht="105.6" x14ac:dyDescent="0.3">
      <c r="A41" s="697"/>
      <c r="B41" s="700"/>
      <c r="C41" s="703"/>
      <c r="D41" s="694" t="s">
        <v>836</v>
      </c>
      <c r="E41" s="286" t="s">
        <v>837</v>
      </c>
      <c r="F41" s="292" t="s">
        <v>735</v>
      </c>
      <c r="G41" s="294" t="s">
        <v>838</v>
      </c>
      <c r="H41" s="292" t="s">
        <v>839</v>
      </c>
      <c r="I41" s="95" t="s">
        <v>39</v>
      </c>
      <c r="J41" s="95" t="s">
        <v>39</v>
      </c>
      <c r="K41" s="296">
        <v>1</v>
      </c>
      <c r="L41" s="98" t="s">
        <v>730</v>
      </c>
      <c r="M41" s="291">
        <v>0.8</v>
      </c>
      <c r="N41" s="95"/>
      <c r="O41" s="81"/>
      <c r="P41" s="91"/>
      <c r="Q41" s="175"/>
    </row>
    <row r="42" spans="1:17" ht="79.2" x14ac:dyDescent="0.3">
      <c r="A42" s="697"/>
      <c r="B42" s="700"/>
      <c r="C42" s="703"/>
      <c r="D42" s="694"/>
      <c r="E42" s="286" t="s">
        <v>840</v>
      </c>
      <c r="F42" s="292" t="s">
        <v>735</v>
      </c>
      <c r="G42" s="294" t="s">
        <v>841</v>
      </c>
      <c r="H42" s="292" t="s">
        <v>842</v>
      </c>
      <c r="I42" s="95" t="s">
        <v>39</v>
      </c>
      <c r="J42" s="296">
        <v>0.2</v>
      </c>
      <c r="K42" s="296">
        <v>0.8</v>
      </c>
      <c r="L42" s="98" t="s">
        <v>773</v>
      </c>
      <c r="M42" s="291">
        <v>0.5</v>
      </c>
      <c r="N42" s="95"/>
      <c r="O42" s="81"/>
      <c r="P42" s="91"/>
      <c r="Q42" s="175"/>
    </row>
    <row r="43" spans="1:17" ht="79.2" x14ac:dyDescent="0.3">
      <c r="A43" s="697"/>
      <c r="B43" s="700"/>
      <c r="C43" s="703"/>
      <c r="D43" s="694"/>
      <c r="E43" s="286" t="s">
        <v>843</v>
      </c>
      <c r="F43" s="292" t="s">
        <v>735</v>
      </c>
      <c r="G43" s="294" t="s">
        <v>841</v>
      </c>
      <c r="H43" s="292" t="s">
        <v>842</v>
      </c>
      <c r="I43" s="95" t="s">
        <v>39</v>
      </c>
      <c r="J43" s="296">
        <v>0.2</v>
      </c>
      <c r="K43" s="82">
        <v>0.8</v>
      </c>
      <c r="L43" s="98" t="s">
        <v>773</v>
      </c>
      <c r="M43" s="291">
        <v>0.7</v>
      </c>
      <c r="N43" s="95"/>
      <c r="O43" s="81"/>
      <c r="P43" s="91"/>
      <c r="Q43" s="175"/>
    </row>
    <row r="44" spans="1:17" ht="66" x14ac:dyDescent="0.3">
      <c r="A44" s="697"/>
      <c r="B44" s="700"/>
      <c r="C44" s="703"/>
      <c r="D44" s="694"/>
      <c r="E44" s="286" t="s">
        <v>844</v>
      </c>
      <c r="F44" s="292" t="s">
        <v>735</v>
      </c>
      <c r="G44" s="294" t="s">
        <v>845</v>
      </c>
      <c r="H44" s="292" t="s">
        <v>846</v>
      </c>
      <c r="I44" s="95" t="s">
        <v>39</v>
      </c>
      <c r="J44" s="91">
        <v>0.15</v>
      </c>
      <c r="K44" s="82">
        <v>0.6</v>
      </c>
      <c r="L44" s="98" t="s">
        <v>730</v>
      </c>
      <c r="M44" s="291">
        <v>0.6</v>
      </c>
      <c r="N44" s="95"/>
      <c r="O44" s="81"/>
      <c r="P44" s="91"/>
      <c r="Q44" s="175"/>
    </row>
    <row r="45" spans="1:17" ht="158.4" x14ac:dyDescent="0.3">
      <c r="A45" s="697"/>
      <c r="B45" s="700"/>
      <c r="C45" s="703"/>
      <c r="D45" s="694"/>
      <c r="E45" s="286" t="s">
        <v>847</v>
      </c>
      <c r="F45" s="292" t="s">
        <v>735</v>
      </c>
      <c r="G45" s="294" t="s">
        <v>848</v>
      </c>
      <c r="H45" s="292" t="s">
        <v>849</v>
      </c>
      <c r="I45" s="95" t="s">
        <v>39</v>
      </c>
      <c r="J45" s="95" t="s">
        <v>39</v>
      </c>
      <c r="K45" s="82" t="s">
        <v>850</v>
      </c>
      <c r="L45" s="98" t="s">
        <v>730</v>
      </c>
      <c r="M45" s="291">
        <v>0.4</v>
      </c>
      <c r="N45" s="95"/>
      <c r="O45" s="81"/>
      <c r="P45" s="91"/>
      <c r="Q45" s="175"/>
    </row>
    <row r="46" spans="1:17" ht="105.6" x14ac:dyDescent="0.3">
      <c r="A46" s="697"/>
      <c r="B46" s="700"/>
      <c r="C46" s="703"/>
      <c r="D46" s="694" t="s">
        <v>851</v>
      </c>
      <c r="E46" s="286" t="s">
        <v>852</v>
      </c>
      <c r="F46" s="292" t="s">
        <v>735</v>
      </c>
      <c r="G46" s="294" t="s">
        <v>853</v>
      </c>
      <c r="H46" s="292" t="s">
        <v>854</v>
      </c>
      <c r="I46" s="95" t="s">
        <v>39</v>
      </c>
      <c r="J46" s="95" t="s">
        <v>39</v>
      </c>
      <c r="K46" s="95">
        <v>1</v>
      </c>
      <c r="L46" s="98" t="s">
        <v>730</v>
      </c>
      <c r="M46" s="291">
        <v>1</v>
      </c>
      <c r="N46" s="95"/>
      <c r="O46" s="81"/>
      <c r="P46" s="91"/>
      <c r="Q46" s="175"/>
    </row>
    <row r="47" spans="1:17" ht="79.2" x14ac:dyDescent="0.3">
      <c r="A47" s="697"/>
      <c r="B47" s="700"/>
      <c r="C47" s="703"/>
      <c r="D47" s="694"/>
      <c r="E47" s="706" t="s">
        <v>855</v>
      </c>
      <c r="F47" s="710" t="s">
        <v>735</v>
      </c>
      <c r="G47" s="294" t="s">
        <v>856</v>
      </c>
      <c r="H47" s="292" t="s">
        <v>857</v>
      </c>
      <c r="I47" s="95" t="s">
        <v>39</v>
      </c>
      <c r="J47" s="296" t="s">
        <v>39</v>
      </c>
      <c r="K47" s="91" t="s">
        <v>858</v>
      </c>
      <c r="L47" s="98" t="s">
        <v>773</v>
      </c>
      <c r="M47" s="291">
        <v>1</v>
      </c>
      <c r="N47" s="95"/>
      <c r="O47" s="81"/>
      <c r="P47" s="91"/>
      <c r="Q47" s="175"/>
    </row>
    <row r="48" spans="1:17" ht="66" x14ac:dyDescent="0.3">
      <c r="A48" s="697"/>
      <c r="B48" s="700"/>
      <c r="C48" s="703"/>
      <c r="D48" s="694"/>
      <c r="E48" s="707"/>
      <c r="F48" s="711"/>
      <c r="G48" s="294" t="s">
        <v>859</v>
      </c>
      <c r="H48" s="292" t="s">
        <v>857</v>
      </c>
      <c r="I48" s="95" t="s">
        <v>39</v>
      </c>
      <c r="J48" s="296" t="s">
        <v>39</v>
      </c>
      <c r="K48" s="91" t="s">
        <v>860</v>
      </c>
      <c r="L48" s="98" t="s">
        <v>773</v>
      </c>
      <c r="M48" s="291"/>
      <c r="N48" s="95"/>
      <c r="O48" s="81"/>
      <c r="P48" s="91"/>
      <c r="Q48" s="175"/>
    </row>
    <row r="49" spans="1:17" ht="92.4" x14ac:dyDescent="0.3">
      <c r="A49" s="697"/>
      <c r="B49" s="700"/>
      <c r="C49" s="703"/>
      <c r="D49" s="694"/>
      <c r="E49" s="286" t="s">
        <v>861</v>
      </c>
      <c r="F49" s="292" t="s">
        <v>735</v>
      </c>
      <c r="G49" s="294" t="s">
        <v>862</v>
      </c>
      <c r="H49" s="292" t="s">
        <v>863</v>
      </c>
      <c r="I49" s="95" t="s">
        <v>39</v>
      </c>
      <c r="J49" s="296">
        <v>0.25</v>
      </c>
      <c r="K49" s="91">
        <v>1</v>
      </c>
      <c r="L49" s="98" t="s">
        <v>773</v>
      </c>
      <c r="M49" s="291">
        <v>0.8</v>
      </c>
      <c r="N49" s="95"/>
      <c r="O49" s="81"/>
      <c r="P49" s="91"/>
      <c r="Q49" s="175"/>
    </row>
    <row r="50" spans="1:17" ht="132" x14ac:dyDescent="0.3">
      <c r="A50" s="697"/>
      <c r="B50" s="700"/>
      <c r="C50" s="703"/>
      <c r="D50" s="694" t="s">
        <v>864</v>
      </c>
      <c r="E50" s="286" t="s">
        <v>865</v>
      </c>
      <c r="F50" s="292" t="s">
        <v>735</v>
      </c>
      <c r="G50" s="294" t="s">
        <v>866</v>
      </c>
      <c r="H50" s="292" t="s">
        <v>777</v>
      </c>
      <c r="I50" s="95" t="s">
        <v>39</v>
      </c>
      <c r="J50" s="293" t="s">
        <v>39</v>
      </c>
      <c r="K50" s="91">
        <v>1</v>
      </c>
      <c r="L50" s="98" t="s">
        <v>730</v>
      </c>
      <c r="M50" s="291">
        <v>1</v>
      </c>
      <c r="N50" s="95"/>
      <c r="O50" s="81"/>
      <c r="P50" s="91"/>
      <c r="Q50" s="175"/>
    </row>
    <row r="51" spans="1:17" ht="79.2" x14ac:dyDescent="0.3">
      <c r="A51" s="697"/>
      <c r="B51" s="700"/>
      <c r="C51" s="703"/>
      <c r="D51" s="694"/>
      <c r="E51" s="286" t="s">
        <v>867</v>
      </c>
      <c r="F51" s="292" t="s">
        <v>735</v>
      </c>
      <c r="G51" s="294" t="s">
        <v>868</v>
      </c>
      <c r="H51" s="292" t="s">
        <v>869</v>
      </c>
      <c r="I51" s="95" t="s">
        <v>39</v>
      </c>
      <c r="J51" s="293" t="s">
        <v>39</v>
      </c>
      <c r="K51" s="95">
        <v>1</v>
      </c>
      <c r="L51" s="98" t="s">
        <v>730</v>
      </c>
      <c r="M51" s="291">
        <v>1</v>
      </c>
      <c r="N51" s="95"/>
      <c r="O51" s="81"/>
      <c r="P51" s="91"/>
      <c r="Q51" s="175"/>
    </row>
    <row r="52" spans="1:17" ht="66" x14ac:dyDescent="0.3">
      <c r="A52" s="697"/>
      <c r="B52" s="700"/>
      <c r="C52" s="703"/>
      <c r="D52" s="694"/>
      <c r="E52" s="297" t="s">
        <v>870</v>
      </c>
      <c r="F52" s="292" t="s">
        <v>735</v>
      </c>
      <c r="G52" s="294" t="s">
        <v>871</v>
      </c>
      <c r="H52" s="292" t="s">
        <v>872</v>
      </c>
      <c r="I52" s="95" t="s">
        <v>39</v>
      </c>
      <c r="J52" s="293" t="s">
        <v>39</v>
      </c>
      <c r="K52" s="91">
        <v>1</v>
      </c>
      <c r="L52" s="98" t="s">
        <v>730</v>
      </c>
      <c r="M52" s="291">
        <v>1</v>
      </c>
      <c r="N52" s="95"/>
      <c r="O52" s="81"/>
      <c r="P52" s="91"/>
      <c r="Q52" s="175"/>
    </row>
    <row r="53" spans="1:17" ht="79.2" x14ac:dyDescent="0.3">
      <c r="A53" s="697"/>
      <c r="B53" s="700"/>
      <c r="C53" s="703"/>
      <c r="D53" s="694"/>
      <c r="E53" s="286" t="s">
        <v>873</v>
      </c>
      <c r="F53" s="292" t="s">
        <v>735</v>
      </c>
      <c r="G53" s="294" t="s">
        <v>874</v>
      </c>
      <c r="H53" s="292" t="s">
        <v>875</v>
      </c>
      <c r="I53" s="95" t="s">
        <v>39</v>
      </c>
      <c r="J53" s="296">
        <v>0.25</v>
      </c>
      <c r="K53" s="91">
        <v>1</v>
      </c>
      <c r="L53" s="98" t="s">
        <v>773</v>
      </c>
      <c r="M53" s="291">
        <v>0.8</v>
      </c>
      <c r="N53" s="95"/>
      <c r="O53" s="81"/>
      <c r="P53" s="91"/>
      <c r="Q53" s="175"/>
    </row>
    <row r="54" spans="1:17" ht="66" x14ac:dyDescent="0.3">
      <c r="A54" s="697"/>
      <c r="B54" s="700"/>
      <c r="C54" s="703"/>
      <c r="D54" s="694" t="s">
        <v>876</v>
      </c>
      <c r="E54" s="286" t="s">
        <v>877</v>
      </c>
      <c r="F54" s="292" t="s">
        <v>735</v>
      </c>
      <c r="G54" s="294" t="s">
        <v>878</v>
      </c>
      <c r="H54" s="292" t="s">
        <v>879</v>
      </c>
      <c r="I54" s="95" t="s">
        <v>39</v>
      </c>
      <c r="J54" s="293" t="s">
        <v>39</v>
      </c>
      <c r="K54" s="91">
        <v>1</v>
      </c>
      <c r="L54" s="98" t="s">
        <v>730</v>
      </c>
      <c r="M54" s="291">
        <v>1</v>
      </c>
      <c r="N54" s="95"/>
      <c r="O54" s="81"/>
      <c r="P54" s="91"/>
      <c r="Q54" s="175"/>
    </row>
    <row r="55" spans="1:17" ht="66" x14ac:dyDescent="0.3">
      <c r="A55" s="697"/>
      <c r="B55" s="700"/>
      <c r="C55" s="703"/>
      <c r="D55" s="694"/>
      <c r="E55" s="286" t="s">
        <v>880</v>
      </c>
      <c r="F55" s="292" t="s">
        <v>735</v>
      </c>
      <c r="G55" s="294" t="s">
        <v>881</v>
      </c>
      <c r="H55" s="292" t="s">
        <v>882</v>
      </c>
      <c r="I55" s="95" t="s">
        <v>39</v>
      </c>
      <c r="J55" s="293" t="s">
        <v>39</v>
      </c>
      <c r="K55" s="91">
        <v>1</v>
      </c>
      <c r="L55" s="98" t="s">
        <v>730</v>
      </c>
      <c r="M55" s="291">
        <v>0.8</v>
      </c>
      <c r="N55" s="95"/>
      <c r="O55" s="81"/>
      <c r="P55" s="91"/>
      <c r="Q55" s="175"/>
    </row>
    <row r="56" spans="1:17" ht="66" x14ac:dyDescent="0.3">
      <c r="A56" s="697"/>
      <c r="B56" s="700"/>
      <c r="C56" s="712" t="s">
        <v>883</v>
      </c>
      <c r="D56" s="705" t="s">
        <v>884</v>
      </c>
      <c r="E56" s="286" t="s">
        <v>885</v>
      </c>
      <c r="F56" s="292" t="s">
        <v>735</v>
      </c>
      <c r="G56" s="294" t="s">
        <v>886</v>
      </c>
      <c r="H56" s="292" t="s">
        <v>887</v>
      </c>
      <c r="I56" s="95" t="s">
        <v>39</v>
      </c>
      <c r="J56" s="95" t="s">
        <v>39</v>
      </c>
      <c r="K56" s="95">
        <v>1</v>
      </c>
      <c r="L56" s="98" t="s">
        <v>835</v>
      </c>
      <c r="M56" s="291">
        <v>1</v>
      </c>
      <c r="N56" s="95"/>
      <c r="O56" s="81"/>
      <c r="P56" s="91"/>
      <c r="Q56" s="175"/>
    </row>
    <row r="57" spans="1:17" ht="52.8" x14ac:dyDescent="0.3">
      <c r="A57" s="697"/>
      <c r="B57" s="700"/>
      <c r="C57" s="712"/>
      <c r="D57" s="705"/>
      <c r="E57" s="286" t="s">
        <v>888</v>
      </c>
      <c r="F57" s="292" t="s">
        <v>735</v>
      </c>
      <c r="G57" s="294" t="s">
        <v>889</v>
      </c>
      <c r="H57" s="294" t="s">
        <v>889</v>
      </c>
      <c r="I57" s="95" t="s">
        <v>39</v>
      </c>
      <c r="J57" s="95" t="s">
        <v>39</v>
      </c>
      <c r="K57" s="95">
        <v>1</v>
      </c>
      <c r="L57" s="98" t="s">
        <v>835</v>
      </c>
      <c r="M57" s="291">
        <v>1</v>
      </c>
      <c r="N57" s="95"/>
      <c r="O57" s="81"/>
      <c r="P57" s="91"/>
      <c r="Q57" s="175"/>
    </row>
    <row r="58" spans="1:17" ht="105.6" x14ac:dyDescent="0.3">
      <c r="A58" s="697"/>
      <c r="B58" s="700"/>
      <c r="C58" s="712"/>
      <c r="D58" s="705"/>
      <c r="E58" s="286" t="s">
        <v>890</v>
      </c>
      <c r="F58" s="292" t="s">
        <v>735</v>
      </c>
      <c r="G58" s="294" t="s">
        <v>891</v>
      </c>
      <c r="H58" s="292" t="s">
        <v>892</v>
      </c>
      <c r="I58" s="95" t="s">
        <v>39</v>
      </c>
      <c r="J58" s="95" t="s">
        <v>39</v>
      </c>
      <c r="K58" s="91">
        <v>1</v>
      </c>
      <c r="L58" s="98" t="s">
        <v>835</v>
      </c>
      <c r="M58" s="291">
        <v>1</v>
      </c>
      <c r="N58" s="95"/>
      <c r="O58" s="81"/>
      <c r="P58" s="91"/>
      <c r="Q58" s="175"/>
    </row>
    <row r="59" spans="1:17" ht="118.8" x14ac:dyDescent="0.3">
      <c r="A59" s="697"/>
      <c r="B59" s="700"/>
      <c r="C59" s="712"/>
      <c r="D59" s="705"/>
      <c r="E59" s="286" t="s">
        <v>893</v>
      </c>
      <c r="F59" s="292" t="s">
        <v>735</v>
      </c>
      <c r="G59" s="294" t="s">
        <v>894</v>
      </c>
      <c r="H59" s="292" t="s">
        <v>895</v>
      </c>
      <c r="I59" s="95" t="s">
        <v>39</v>
      </c>
      <c r="J59" s="95" t="s">
        <v>39</v>
      </c>
      <c r="K59" s="91">
        <v>1</v>
      </c>
      <c r="L59" s="98" t="s">
        <v>835</v>
      </c>
      <c r="M59" s="291">
        <v>0.8</v>
      </c>
      <c r="N59" s="95"/>
      <c r="O59" s="81"/>
      <c r="P59" s="91"/>
      <c r="Q59" s="175"/>
    </row>
    <row r="60" spans="1:17" ht="79.2" x14ac:dyDescent="0.3">
      <c r="A60" s="697"/>
      <c r="B60" s="700"/>
      <c r="C60" s="712" t="s">
        <v>896</v>
      </c>
      <c r="D60" s="705" t="s">
        <v>897</v>
      </c>
      <c r="E60" s="286" t="s">
        <v>898</v>
      </c>
      <c r="F60" s="292" t="s">
        <v>735</v>
      </c>
      <c r="G60" s="294" t="s">
        <v>899</v>
      </c>
      <c r="H60" s="292" t="s">
        <v>900</v>
      </c>
      <c r="I60" s="95" t="s">
        <v>39</v>
      </c>
      <c r="J60" s="95" t="s">
        <v>39</v>
      </c>
      <c r="K60" s="95">
        <v>1</v>
      </c>
      <c r="L60" s="98" t="s">
        <v>835</v>
      </c>
      <c r="M60" s="291">
        <v>1</v>
      </c>
      <c r="N60" s="95"/>
      <c r="O60" s="81"/>
      <c r="P60" s="91"/>
      <c r="Q60" s="175"/>
    </row>
    <row r="61" spans="1:17" ht="66" x14ac:dyDescent="0.3">
      <c r="A61" s="697"/>
      <c r="B61" s="700"/>
      <c r="C61" s="712"/>
      <c r="D61" s="705"/>
      <c r="E61" s="286" t="s">
        <v>901</v>
      </c>
      <c r="F61" s="292" t="s">
        <v>735</v>
      </c>
      <c r="G61" s="294" t="s">
        <v>878</v>
      </c>
      <c r="H61" s="292" t="s">
        <v>902</v>
      </c>
      <c r="I61" s="95" t="s">
        <v>39</v>
      </c>
      <c r="J61" s="95" t="s">
        <v>39</v>
      </c>
      <c r="K61" s="91">
        <v>1</v>
      </c>
      <c r="L61" s="98" t="s">
        <v>835</v>
      </c>
      <c r="M61" s="291">
        <v>1</v>
      </c>
      <c r="N61" s="95"/>
      <c r="O61" s="81"/>
      <c r="P61" s="91"/>
      <c r="Q61" s="175"/>
    </row>
    <row r="62" spans="1:17" ht="79.2" x14ac:dyDescent="0.3">
      <c r="A62" s="697"/>
      <c r="B62" s="700"/>
      <c r="C62" s="712" t="s">
        <v>903</v>
      </c>
      <c r="D62" s="714" t="s">
        <v>904</v>
      </c>
      <c r="E62" s="286" t="s">
        <v>905</v>
      </c>
      <c r="F62" s="292" t="s">
        <v>735</v>
      </c>
      <c r="G62" s="294" t="s">
        <v>906</v>
      </c>
      <c r="H62" s="292" t="s">
        <v>907</v>
      </c>
      <c r="I62" s="95" t="s">
        <v>39</v>
      </c>
      <c r="J62" s="95" t="s">
        <v>39</v>
      </c>
      <c r="K62" s="91">
        <v>1</v>
      </c>
      <c r="L62" s="98" t="s">
        <v>835</v>
      </c>
      <c r="M62" s="291">
        <v>1</v>
      </c>
      <c r="N62" s="95"/>
      <c r="O62" s="81"/>
      <c r="P62" s="91"/>
      <c r="Q62" s="177"/>
    </row>
    <row r="63" spans="1:17" ht="79.2" x14ac:dyDescent="0.3">
      <c r="A63" s="697"/>
      <c r="B63" s="700"/>
      <c r="C63" s="712"/>
      <c r="D63" s="714"/>
      <c r="E63" s="286" t="s">
        <v>908</v>
      </c>
      <c r="F63" s="292" t="s">
        <v>735</v>
      </c>
      <c r="G63" s="294" t="s">
        <v>909</v>
      </c>
      <c r="H63" s="292" t="s">
        <v>907</v>
      </c>
      <c r="I63" s="95" t="s">
        <v>39</v>
      </c>
      <c r="J63" s="95" t="s">
        <v>39</v>
      </c>
      <c r="K63" s="91">
        <v>1</v>
      </c>
      <c r="L63" s="98" t="s">
        <v>835</v>
      </c>
      <c r="M63" s="291">
        <v>1</v>
      </c>
      <c r="N63" s="95"/>
      <c r="O63" s="81"/>
      <c r="P63" s="91"/>
      <c r="Q63" s="177"/>
    </row>
    <row r="64" spans="1:17" ht="53.4" thickBot="1" x14ac:dyDescent="0.35">
      <c r="A64" s="698"/>
      <c r="B64" s="701"/>
      <c r="C64" s="713"/>
      <c r="D64" s="715"/>
      <c r="E64" s="298" t="s">
        <v>910</v>
      </c>
      <c r="F64" s="299" t="s">
        <v>735</v>
      </c>
      <c r="G64" s="300" t="s">
        <v>911</v>
      </c>
      <c r="H64" s="299" t="s">
        <v>910</v>
      </c>
      <c r="I64" s="301" t="s">
        <v>39</v>
      </c>
      <c r="J64" s="301" t="s">
        <v>39</v>
      </c>
      <c r="K64" s="301">
        <v>1</v>
      </c>
      <c r="L64" s="268" t="s">
        <v>835</v>
      </c>
      <c r="M64" s="302">
        <v>1</v>
      </c>
      <c r="N64" s="301"/>
      <c r="O64" s="303"/>
      <c r="P64" s="304"/>
      <c r="Q64" s="305"/>
    </row>
    <row r="65" spans="1:17" ht="37.200000000000003" thickBot="1" x14ac:dyDescent="0.35">
      <c r="A65" s="110" t="s">
        <v>0</v>
      </c>
      <c r="B65" s="110"/>
      <c r="C65" s="111">
        <v>54</v>
      </c>
      <c r="D65" s="112"/>
      <c r="E65" s="113"/>
      <c r="F65" s="113"/>
      <c r="G65" s="114"/>
      <c r="H65" s="115" t="s">
        <v>11</v>
      </c>
      <c r="I65" s="528"/>
      <c r="J65" s="555"/>
      <c r="K65" s="555"/>
      <c r="L65" s="529"/>
      <c r="M65" s="113"/>
      <c r="N65" s="528" t="s">
        <v>10</v>
      </c>
      <c r="O65" s="529"/>
      <c r="P65" s="528" t="e">
        <f>(P8+P11+#REF!+#REF!+P21+#REF!+#REF!)/7</f>
        <v>#REF!</v>
      </c>
      <c r="Q65" s="529"/>
    </row>
    <row r="66" spans="1:17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</sheetData>
  <mergeCells count="54">
    <mergeCell ref="I65:L65"/>
    <mergeCell ref="N65:O65"/>
    <mergeCell ref="P65:Q65"/>
    <mergeCell ref="C56:C59"/>
    <mergeCell ref="D56:D59"/>
    <mergeCell ref="C60:C61"/>
    <mergeCell ref="D60:D61"/>
    <mergeCell ref="C62:C64"/>
    <mergeCell ref="D62:D64"/>
    <mergeCell ref="H39:H40"/>
    <mergeCell ref="D41:D45"/>
    <mergeCell ref="D46:D49"/>
    <mergeCell ref="E47:E48"/>
    <mergeCell ref="F47:F48"/>
    <mergeCell ref="E39:E40"/>
    <mergeCell ref="F39:F40"/>
    <mergeCell ref="Q11:Q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8:A64"/>
    <mergeCell ref="B8:B64"/>
    <mergeCell ref="C8:C33"/>
    <mergeCell ref="D8:D10"/>
    <mergeCell ref="D11:D13"/>
    <mergeCell ref="D50:D53"/>
    <mergeCell ref="D24:D26"/>
    <mergeCell ref="C34:C55"/>
    <mergeCell ref="D34:D35"/>
    <mergeCell ref="D39:D40"/>
    <mergeCell ref="D54:D55"/>
    <mergeCell ref="E11:E12"/>
    <mergeCell ref="D14:D16"/>
    <mergeCell ref="D17:D18"/>
    <mergeCell ref="D19:D20"/>
    <mergeCell ref="D21:D22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</mergeCells>
  <conditionalFormatting sqref="O8 O11 O13:O64">
    <cfRule type="containsText" dxfId="5" priority="1" operator="containsText" text="CUMPLE">
      <formula>NOT(ISERROR(SEARCH("CUMPLE",O8)))</formula>
    </cfRule>
  </conditionalFormatting>
  <conditionalFormatting sqref="O13:O64 O8 O11">
    <cfRule type="containsText" dxfId="4" priority="2" operator="containsText" text="NO_CUMPLE">
      <formula>NOT(ISERROR(SEARCH("NO_CUMPLE",O8)))</formula>
    </cfRule>
    <cfRule type="cellIs" dxfId="3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5"/>
  <sheetViews>
    <sheetView topLeftCell="A19" workbookViewId="0">
      <selection activeCell="F8" sqref="F8:F23"/>
    </sheetView>
  </sheetViews>
  <sheetFormatPr baseColWidth="10" defaultRowHeight="14.4" x14ac:dyDescent="0.3"/>
  <cols>
    <col min="5" max="5" width="13.5546875" customWidth="1"/>
    <col min="17" max="17" width="14.44140625" customWidth="1"/>
  </cols>
  <sheetData>
    <row r="1" spans="1:17" x14ac:dyDescent="0.3">
      <c r="A1" s="417"/>
      <c r="B1" s="418"/>
      <c r="C1" s="418"/>
      <c r="D1" s="419"/>
      <c r="E1" s="716" t="s">
        <v>26</v>
      </c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306" t="s">
        <v>208</v>
      </c>
    </row>
    <row r="2" spans="1:17" x14ac:dyDescent="0.3">
      <c r="A2" s="420"/>
      <c r="B2" s="421"/>
      <c r="C2" s="421"/>
      <c r="D2" s="422"/>
      <c r="E2" s="560" t="s">
        <v>19</v>
      </c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307" t="s">
        <v>209</v>
      </c>
    </row>
    <row r="3" spans="1:17" ht="49.5" customHeight="1" thickBot="1" x14ac:dyDescent="0.35">
      <c r="A3" s="423"/>
      <c r="B3" s="424"/>
      <c r="C3" s="424"/>
      <c r="D3" s="425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308" t="s">
        <v>210</v>
      </c>
    </row>
    <row r="4" spans="1:17" x14ac:dyDescent="0.3">
      <c r="A4" s="718" t="s">
        <v>914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</row>
    <row r="5" spans="1:17" x14ac:dyDescent="0.3">
      <c r="A5" s="439" t="s">
        <v>5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1:17" ht="40.799999999999997" x14ac:dyDescent="0.3">
      <c r="A6" s="439" t="s">
        <v>4</v>
      </c>
      <c r="B6" s="439"/>
      <c r="C6" s="439"/>
      <c r="D6" s="437">
        <v>44232</v>
      </c>
      <c r="E6" s="416"/>
      <c r="F6" s="56" t="s">
        <v>13</v>
      </c>
      <c r="G6" s="56" t="s">
        <v>915</v>
      </c>
      <c r="H6" s="56" t="s">
        <v>6</v>
      </c>
      <c r="I6" s="566"/>
      <c r="J6" s="439"/>
      <c r="K6" s="439" t="s">
        <v>7</v>
      </c>
      <c r="L6" s="439"/>
      <c r="M6" s="136"/>
      <c r="N6" s="439" t="s">
        <v>12</v>
      </c>
      <c r="O6" s="439"/>
      <c r="P6" s="439"/>
      <c r="Q6" s="439"/>
    </row>
    <row r="7" spans="1:17" ht="72" thickBot="1" x14ac:dyDescent="0.35">
      <c r="A7" s="309" t="s">
        <v>377</v>
      </c>
      <c r="B7" s="309" t="s">
        <v>14</v>
      </c>
      <c r="C7" s="310" t="s">
        <v>378</v>
      </c>
      <c r="D7" s="310" t="s">
        <v>379</v>
      </c>
      <c r="E7" s="310" t="s">
        <v>380</v>
      </c>
      <c r="F7" s="310" t="s">
        <v>381</v>
      </c>
      <c r="G7" s="310" t="s">
        <v>2</v>
      </c>
      <c r="H7" s="310" t="s">
        <v>382</v>
      </c>
      <c r="I7" s="310" t="s">
        <v>9</v>
      </c>
      <c r="J7" s="310" t="s">
        <v>8</v>
      </c>
      <c r="K7" s="310" t="s">
        <v>1</v>
      </c>
      <c r="L7" s="310" t="s">
        <v>383</v>
      </c>
      <c r="M7" s="310" t="s">
        <v>22</v>
      </c>
      <c r="N7" s="310" t="s">
        <v>384</v>
      </c>
      <c r="O7" s="310" t="s">
        <v>21</v>
      </c>
      <c r="P7" s="310" t="s">
        <v>24</v>
      </c>
      <c r="Q7" s="311" t="s">
        <v>25</v>
      </c>
    </row>
    <row r="8" spans="1:17" ht="61.2" x14ac:dyDescent="0.3">
      <c r="A8" s="726" t="s">
        <v>722</v>
      </c>
      <c r="B8" s="729" t="s">
        <v>505</v>
      </c>
      <c r="C8" s="732" t="s">
        <v>916</v>
      </c>
      <c r="D8" s="735" t="s">
        <v>917</v>
      </c>
      <c r="E8" s="312" t="s">
        <v>918</v>
      </c>
      <c r="F8" s="313" t="s">
        <v>727</v>
      </c>
      <c r="G8" s="314" t="s">
        <v>728</v>
      </c>
      <c r="H8" s="314" t="s">
        <v>729</v>
      </c>
      <c r="I8" s="315" t="s">
        <v>39</v>
      </c>
      <c r="J8" s="315" t="s">
        <v>39</v>
      </c>
      <c r="K8" s="315">
        <v>1</v>
      </c>
      <c r="L8" s="315" t="s">
        <v>730</v>
      </c>
      <c r="M8" s="316">
        <v>1</v>
      </c>
      <c r="N8" s="317"/>
      <c r="O8" s="318"/>
      <c r="P8" s="317"/>
      <c r="Q8" s="319"/>
    </row>
    <row r="9" spans="1:17" ht="61.2" x14ac:dyDescent="0.3">
      <c r="A9" s="727"/>
      <c r="B9" s="730"/>
      <c r="C9" s="733"/>
      <c r="D9" s="720"/>
      <c r="E9" s="320" t="s">
        <v>919</v>
      </c>
      <c r="F9" s="321" t="s">
        <v>727</v>
      </c>
      <c r="G9" s="322" t="s">
        <v>732</v>
      </c>
      <c r="H9" s="322" t="s">
        <v>733</v>
      </c>
      <c r="I9" s="65" t="s">
        <v>39</v>
      </c>
      <c r="J9" s="65" t="s">
        <v>39</v>
      </c>
      <c r="K9" s="65">
        <v>1</v>
      </c>
      <c r="L9" s="65" t="s">
        <v>730</v>
      </c>
      <c r="M9" s="64">
        <v>1</v>
      </c>
      <c r="N9" s="62"/>
      <c r="O9" s="62"/>
      <c r="P9" s="61"/>
      <c r="Q9" s="323"/>
    </row>
    <row r="10" spans="1:17" ht="61.2" x14ac:dyDescent="0.3">
      <c r="A10" s="727"/>
      <c r="B10" s="730"/>
      <c r="C10" s="733"/>
      <c r="D10" s="720"/>
      <c r="E10" s="320" t="s">
        <v>920</v>
      </c>
      <c r="F10" s="321" t="s">
        <v>735</v>
      </c>
      <c r="G10" s="322" t="s">
        <v>736</v>
      </c>
      <c r="H10" s="322" t="s">
        <v>737</v>
      </c>
      <c r="I10" s="65" t="s">
        <v>39</v>
      </c>
      <c r="J10" s="65" t="s">
        <v>39</v>
      </c>
      <c r="K10" s="64">
        <v>1</v>
      </c>
      <c r="L10" s="65" t="s">
        <v>730</v>
      </c>
      <c r="M10" s="64">
        <v>1</v>
      </c>
      <c r="N10" s="62"/>
      <c r="O10" s="62"/>
      <c r="P10" s="61"/>
      <c r="Q10" s="323"/>
    </row>
    <row r="11" spans="1:17" x14ac:dyDescent="0.3">
      <c r="A11" s="727"/>
      <c r="B11" s="730"/>
      <c r="C11" s="733"/>
      <c r="D11" s="720" t="s">
        <v>738</v>
      </c>
      <c r="E11" s="720" t="s">
        <v>921</v>
      </c>
      <c r="F11" s="736" t="s">
        <v>735</v>
      </c>
      <c r="G11" s="736" t="s">
        <v>922</v>
      </c>
      <c r="H11" s="736" t="s">
        <v>741</v>
      </c>
      <c r="I11" s="737" t="s">
        <v>39</v>
      </c>
      <c r="J11" s="737" t="s">
        <v>39</v>
      </c>
      <c r="K11" s="737">
        <v>1</v>
      </c>
      <c r="L11" s="737" t="s">
        <v>730</v>
      </c>
      <c r="M11" s="738">
        <v>1</v>
      </c>
      <c r="N11" s="738"/>
      <c r="O11" s="737"/>
      <c r="P11" s="738"/>
      <c r="Q11" s="739"/>
    </row>
    <row r="12" spans="1:17" x14ac:dyDescent="0.3">
      <c r="A12" s="727"/>
      <c r="B12" s="730"/>
      <c r="C12" s="733"/>
      <c r="D12" s="720"/>
      <c r="E12" s="720"/>
      <c r="F12" s="736"/>
      <c r="G12" s="736"/>
      <c r="H12" s="736"/>
      <c r="I12" s="737"/>
      <c r="J12" s="737"/>
      <c r="K12" s="737"/>
      <c r="L12" s="737"/>
      <c r="M12" s="737"/>
      <c r="N12" s="737"/>
      <c r="O12" s="737"/>
      <c r="P12" s="738"/>
      <c r="Q12" s="739"/>
    </row>
    <row r="13" spans="1:17" ht="40.799999999999997" x14ac:dyDescent="0.3">
      <c r="A13" s="727"/>
      <c r="B13" s="730"/>
      <c r="C13" s="733"/>
      <c r="D13" s="720" t="s">
        <v>923</v>
      </c>
      <c r="E13" s="320" t="s">
        <v>924</v>
      </c>
      <c r="F13" s="321" t="s">
        <v>735</v>
      </c>
      <c r="G13" s="324" t="s">
        <v>925</v>
      </c>
      <c r="H13" s="322" t="s">
        <v>926</v>
      </c>
      <c r="I13" s="325" t="s">
        <v>39</v>
      </c>
      <c r="J13" s="65" t="s">
        <v>39</v>
      </c>
      <c r="K13" s="65">
        <v>1</v>
      </c>
      <c r="L13" s="326" t="s">
        <v>730</v>
      </c>
      <c r="M13" s="327">
        <v>1</v>
      </c>
      <c r="N13" s="61"/>
      <c r="O13" s="65"/>
      <c r="P13" s="67"/>
      <c r="Q13" s="323"/>
    </row>
    <row r="14" spans="1:17" ht="122.4" x14ac:dyDescent="0.3">
      <c r="A14" s="727"/>
      <c r="B14" s="730"/>
      <c r="C14" s="733"/>
      <c r="D14" s="720"/>
      <c r="E14" s="320" t="s">
        <v>927</v>
      </c>
      <c r="F14" s="321" t="s">
        <v>735</v>
      </c>
      <c r="G14" s="322" t="s">
        <v>928</v>
      </c>
      <c r="H14" s="322" t="s">
        <v>928</v>
      </c>
      <c r="I14" s="325" t="s">
        <v>39</v>
      </c>
      <c r="J14" s="65" t="s">
        <v>39</v>
      </c>
      <c r="K14" s="65">
        <v>1</v>
      </c>
      <c r="L14" s="326" t="s">
        <v>730</v>
      </c>
      <c r="M14" s="327">
        <v>1</v>
      </c>
      <c r="N14" s="61"/>
      <c r="O14" s="65"/>
      <c r="P14" s="67"/>
      <c r="Q14" s="323"/>
    </row>
    <row r="15" spans="1:17" ht="61.2" x14ac:dyDescent="0.3">
      <c r="A15" s="727"/>
      <c r="B15" s="730"/>
      <c r="C15" s="733"/>
      <c r="D15" s="721" t="s">
        <v>929</v>
      </c>
      <c r="E15" s="320" t="s">
        <v>930</v>
      </c>
      <c r="F15" s="321" t="s">
        <v>735</v>
      </c>
      <c r="G15" s="324" t="s">
        <v>931</v>
      </c>
      <c r="H15" s="322" t="s">
        <v>932</v>
      </c>
      <c r="I15" s="325" t="s">
        <v>39</v>
      </c>
      <c r="J15" s="65" t="s">
        <v>39</v>
      </c>
      <c r="K15" s="65">
        <v>1</v>
      </c>
      <c r="L15" s="326" t="s">
        <v>730</v>
      </c>
      <c r="M15" s="327">
        <v>1</v>
      </c>
      <c r="N15" s="61"/>
      <c r="O15" s="65"/>
      <c r="P15" s="67"/>
      <c r="Q15" s="323"/>
    </row>
    <row r="16" spans="1:17" ht="30.6" x14ac:dyDescent="0.3">
      <c r="A16" s="727"/>
      <c r="B16" s="730"/>
      <c r="C16" s="733"/>
      <c r="D16" s="721"/>
      <c r="E16" s="320" t="s">
        <v>933</v>
      </c>
      <c r="F16" s="321" t="s">
        <v>735</v>
      </c>
      <c r="G16" s="324" t="s">
        <v>934</v>
      </c>
      <c r="H16" s="322" t="s">
        <v>935</v>
      </c>
      <c r="I16" s="325" t="s">
        <v>39</v>
      </c>
      <c r="J16" s="65" t="s">
        <v>39</v>
      </c>
      <c r="K16" s="65">
        <v>1</v>
      </c>
      <c r="L16" s="326" t="s">
        <v>730</v>
      </c>
      <c r="M16" s="327">
        <v>1</v>
      </c>
      <c r="N16" s="61"/>
      <c r="O16" s="65"/>
      <c r="P16" s="67"/>
      <c r="Q16" s="323"/>
    </row>
    <row r="17" spans="1:17" ht="40.799999999999997" x14ac:dyDescent="0.3">
      <c r="A17" s="727"/>
      <c r="B17" s="730"/>
      <c r="C17" s="733"/>
      <c r="D17" s="328" t="s">
        <v>936</v>
      </c>
      <c r="E17" s="320" t="s">
        <v>937</v>
      </c>
      <c r="F17" s="321" t="s">
        <v>735</v>
      </c>
      <c r="G17" s="324" t="s">
        <v>938</v>
      </c>
      <c r="H17" s="322" t="s">
        <v>939</v>
      </c>
      <c r="I17" s="325" t="s">
        <v>39</v>
      </c>
      <c r="J17" s="65" t="s">
        <v>39</v>
      </c>
      <c r="K17" s="65">
        <v>1</v>
      </c>
      <c r="L17" s="326" t="s">
        <v>730</v>
      </c>
      <c r="M17" s="327">
        <v>1</v>
      </c>
      <c r="N17" s="61"/>
      <c r="O17" s="65"/>
      <c r="P17" s="67"/>
      <c r="Q17" s="323"/>
    </row>
    <row r="18" spans="1:17" ht="51" x14ac:dyDescent="0.3">
      <c r="A18" s="727"/>
      <c r="B18" s="730"/>
      <c r="C18" s="733"/>
      <c r="D18" s="722" t="s">
        <v>940</v>
      </c>
      <c r="E18" s="329" t="s">
        <v>941</v>
      </c>
      <c r="F18" s="330" t="s">
        <v>752</v>
      </c>
      <c r="G18" s="331" t="s">
        <v>942</v>
      </c>
      <c r="H18" s="331" t="s">
        <v>943</v>
      </c>
      <c r="I18" s="65" t="s">
        <v>39</v>
      </c>
      <c r="J18" s="64">
        <v>0.25</v>
      </c>
      <c r="K18" s="64">
        <v>1</v>
      </c>
      <c r="L18" s="326" t="s">
        <v>773</v>
      </c>
      <c r="M18" s="327">
        <v>1</v>
      </c>
      <c r="N18" s="61"/>
      <c r="O18" s="65"/>
      <c r="P18" s="61"/>
      <c r="Q18" s="323"/>
    </row>
    <row r="19" spans="1:17" ht="51" x14ac:dyDescent="0.3">
      <c r="A19" s="727"/>
      <c r="B19" s="730"/>
      <c r="C19" s="733"/>
      <c r="D19" s="723"/>
      <c r="E19" s="320" t="s">
        <v>944</v>
      </c>
      <c r="F19" s="330" t="s">
        <v>752</v>
      </c>
      <c r="G19" s="331" t="s">
        <v>942</v>
      </c>
      <c r="H19" s="331" t="s">
        <v>943</v>
      </c>
      <c r="I19" s="65" t="s">
        <v>39</v>
      </c>
      <c r="J19" s="64">
        <v>0.25</v>
      </c>
      <c r="K19" s="64">
        <v>1</v>
      </c>
      <c r="L19" s="326" t="s">
        <v>773</v>
      </c>
      <c r="M19" s="327">
        <v>1</v>
      </c>
      <c r="N19" s="61"/>
      <c r="O19" s="65"/>
      <c r="P19" s="61"/>
      <c r="Q19" s="323"/>
    </row>
    <row r="20" spans="1:17" ht="51" x14ac:dyDescent="0.3">
      <c r="A20" s="727"/>
      <c r="B20" s="730"/>
      <c r="C20" s="733"/>
      <c r="D20" s="723"/>
      <c r="E20" s="320" t="s">
        <v>945</v>
      </c>
      <c r="F20" s="330" t="s">
        <v>752</v>
      </c>
      <c r="G20" s="331" t="s">
        <v>942</v>
      </c>
      <c r="H20" s="331" t="s">
        <v>943</v>
      </c>
      <c r="I20" s="65" t="s">
        <v>39</v>
      </c>
      <c r="J20" s="64">
        <v>0.25</v>
      </c>
      <c r="K20" s="64">
        <v>1</v>
      </c>
      <c r="L20" s="326" t="s">
        <v>773</v>
      </c>
      <c r="M20" s="327">
        <v>0.8</v>
      </c>
      <c r="N20" s="61"/>
      <c r="O20" s="65"/>
      <c r="P20" s="61"/>
      <c r="Q20" s="323"/>
    </row>
    <row r="21" spans="1:17" ht="51" x14ac:dyDescent="0.3">
      <c r="A21" s="727"/>
      <c r="B21" s="730"/>
      <c r="C21" s="733"/>
      <c r="D21" s="724"/>
      <c r="E21" s="320" t="s">
        <v>946</v>
      </c>
      <c r="F21" s="330" t="s">
        <v>752</v>
      </c>
      <c r="G21" s="331" t="s">
        <v>942</v>
      </c>
      <c r="H21" s="331" t="s">
        <v>943</v>
      </c>
      <c r="I21" s="65" t="s">
        <v>39</v>
      </c>
      <c r="J21" s="64">
        <v>0.25</v>
      </c>
      <c r="K21" s="64">
        <v>1</v>
      </c>
      <c r="L21" s="326" t="s">
        <v>773</v>
      </c>
      <c r="M21" s="327">
        <v>1</v>
      </c>
      <c r="N21" s="62"/>
      <c r="O21" s="65"/>
      <c r="P21" s="61"/>
      <c r="Q21" s="323"/>
    </row>
    <row r="22" spans="1:17" ht="20.399999999999999" x14ac:dyDescent="0.3">
      <c r="A22" s="727"/>
      <c r="B22" s="730"/>
      <c r="C22" s="733"/>
      <c r="D22" s="722" t="s">
        <v>947</v>
      </c>
      <c r="E22" s="320" t="s">
        <v>948</v>
      </c>
      <c r="F22" s="330" t="s">
        <v>819</v>
      </c>
      <c r="G22" s="331" t="s">
        <v>949</v>
      </c>
      <c r="H22" s="330" t="s">
        <v>950</v>
      </c>
      <c r="I22" s="65" t="s">
        <v>39</v>
      </c>
      <c r="J22" s="65" t="s">
        <v>39</v>
      </c>
      <c r="K22" s="65">
        <v>2</v>
      </c>
      <c r="L22" s="326" t="s">
        <v>835</v>
      </c>
      <c r="M22" s="327">
        <v>1</v>
      </c>
      <c r="N22" s="62"/>
      <c r="O22" s="65"/>
      <c r="P22" s="61"/>
      <c r="Q22" s="323"/>
    </row>
    <row r="23" spans="1:17" ht="51.6" thickBot="1" x14ac:dyDescent="0.35">
      <c r="A23" s="728"/>
      <c r="B23" s="731"/>
      <c r="C23" s="734"/>
      <c r="D23" s="725"/>
      <c r="E23" s="332" t="s">
        <v>951</v>
      </c>
      <c r="F23" s="333" t="s">
        <v>735</v>
      </c>
      <c r="G23" s="334" t="s">
        <v>952</v>
      </c>
      <c r="H23" s="333" t="s">
        <v>953</v>
      </c>
      <c r="I23" s="335" t="s">
        <v>39</v>
      </c>
      <c r="J23" s="335" t="s">
        <v>39</v>
      </c>
      <c r="K23" s="335">
        <v>2</v>
      </c>
      <c r="L23" s="336" t="s">
        <v>835</v>
      </c>
      <c r="M23" s="337">
        <v>1</v>
      </c>
      <c r="N23" s="338"/>
      <c r="O23" s="335"/>
      <c r="P23" s="339"/>
      <c r="Q23" s="340"/>
    </row>
    <row r="24" spans="1:17" ht="32.4" thickBot="1" x14ac:dyDescent="0.35">
      <c r="A24" s="341" t="s">
        <v>0</v>
      </c>
      <c r="B24" s="341"/>
      <c r="C24" s="155">
        <v>15</v>
      </c>
      <c r="D24" s="156"/>
      <c r="E24" s="157"/>
      <c r="F24" s="157"/>
      <c r="G24" s="342"/>
      <c r="H24" s="159" t="s">
        <v>11</v>
      </c>
      <c r="I24" s="451"/>
      <c r="J24" s="452"/>
      <c r="K24" s="452"/>
      <c r="L24" s="453"/>
      <c r="M24" s="157"/>
      <c r="N24" s="451" t="s">
        <v>10</v>
      </c>
      <c r="O24" s="453"/>
      <c r="P24" s="451" t="e">
        <f>(P8+P11+#REF!+#REF!+P18+#REF!+#REF!)/7</f>
        <v>#REF!</v>
      </c>
      <c r="Q24" s="453"/>
    </row>
    <row r="25" spans="1:17" x14ac:dyDescent="0.3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</row>
  </sheetData>
  <mergeCells count="35">
    <mergeCell ref="I24:L24"/>
    <mergeCell ref="N24:O24"/>
    <mergeCell ref="P24:Q24"/>
    <mergeCell ref="L11:L12"/>
    <mergeCell ref="M11:M12"/>
    <mergeCell ref="N11:N12"/>
    <mergeCell ref="O11:O12"/>
    <mergeCell ref="P11:P12"/>
    <mergeCell ref="Q11:Q12"/>
    <mergeCell ref="K11:K12"/>
    <mergeCell ref="F11:F12"/>
    <mergeCell ref="G11:G12"/>
    <mergeCell ref="H11:H12"/>
    <mergeCell ref="I11:I12"/>
    <mergeCell ref="J11:J12"/>
    <mergeCell ref="A8:A23"/>
    <mergeCell ref="B8:B23"/>
    <mergeCell ref="C8:C23"/>
    <mergeCell ref="D8:D10"/>
    <mergeCell ref="D11:D12"/>
    <mergeCell ref="E11:E12"/>
    <mergeCell ref="D13:D14"/>
    <mergeCell ref="D15:D16"/>
    <mergeCell ref="D18:D21"/>
    <mergeCell ref="D22:D23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</mergeCells>
  <conditionalFormatting sqref="O8 O11 O13:O23">
    <cfRule type="containsText" dxfId="2" priority="1" operator="containsText" text="CUMPLE">
      <formula>NOT(ISERROR(SEARCH("CUMPLE",O8)))</formula>
    </cfRule>
  </conditionalFormatting>
  <conditionalFormatting sqref="O13:O23 O8 O11">
    <cfRule type="containsText" dxfId="1" priority="2" operator="containsText" text="NO_CUMPLE">
      <formula>NOT(ISERROR(SEARCH("NO_CUMPLE",O8)))</formula>
    </cfRule>
    <cfRule type="cellIs" dxfId="0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topLeftCell="A2" zoomScale="80" zoomScaleNormal="80" workbookViewId="0">
      <pane xSplit="6" ySplit="6" topLeftCell="G38" activePane="bottomRight" state="frozen"/>
      <selection activeCell="A2" sqref="A2"/>
      <selection pane="topRight" activeCell="G2" sqref="G2"/>
      <selection pane="bottomLeft" activeCell="A8" sqref="A8"/>
      <selection pane="bottomRight" activeCell="K29" sqref="K29"/>
    </sheetView>
  </sheetViews>
  <sheetFormatPr baseColWidth="10" defaultRowHeight="14.4" x14ac:dyDescent="0.3"/>
  <cols>
    <col min="3" max="3" width="34.5546875" bestFit="1" customWidth="1"/>
    <col min="4" max="4" width="12.5546875" customWidth="1"/>
    <col min="5" max="5" width="14.6640625" customWidth="1"/>
    <col min="6" max="6" width="17.5546875" customWidth="1"/>
    <col min="7" max="7" width="23.6640625" customWidth="1"/>
    <col min="8" max="8" width="13.6640625" customWidth="1"/>
    <col min="12" max="12" width="16" bestFit="1" customWidth="1"/>
    <col min="13" max="13" width="15.5546875" bestFit="1" customWidth="1"/>
    <col min="16" max="16" width="15.6640625" customWidth="1"/>
    <col min="17" max="17" width="23.109375" bestFit="1" customWidth="1"/>
  </cols>
  <sheetData>
    <row r="1" spans="1:17" x14ac:dyDescent="0.3">
      <c r="A1" s="466"/>
      <c r="B1" s="467"/>
      <c r="C1" s="467"/>
      <c r="D1" s="468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124" t="s">
        <v>205</v>
      </c>
    </row>
    <row r="2" spans="1:17" x14ac:dyDescent="0.3">
      <c r="A2" s="469"/>
      <c r="B2" s="470"/>
      <c r="C2" s="470"/>
      <c r="D2" s="471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125" t="s">
        <v>206</v>
      </c>
    </row>
    <row r="3" spans="1:17" ht="15" thickBot="1" x14ac:dyDescent="0.35">
      <c r="A3" s="472"/>
      <c r="B3" s="473"/>
      <c r="C3" s="473"/>
      <c r="D3" s="474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126" t="s">
        <v>207</v>
      </c>
    </row>
    <row r="4" spans="1:17" ht="15" thickBot="1" x14ac:dyDescent="0.35">
      <c r="A4" s="478" t="s">
        <v>110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80"/>
    </row>
    <row r="5" spans="1:17" x14ac:dyDescent="0.3">
      <c r="A5" s="481" t="s">
        <v>5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</row>
    <row r="6" spans="1:17" ht="24" x14ac:dyDescent="0.3">
      <c r="A6" s="462" t="s">
        <v>4</v>
      </c>
      <c r="B6" s="462"/>
      <c r="C6" s="462"/>
      <c r="D6" s="463">
        <v>44231</v>
      </c>
      <c r="E6" s="464"/>
      <c r="F6" s="78" t="s">
        <v>13</v>
      </c>
      <c r="G6" s="78" t="s">
        <v>533</v>
      </c>
      <c r="H6" s="78" t="s">
        <v>6</v>
      </c>
      <c r="I6" s="465"/>
      <c r="J6" s="462"/>
      <c r="K6" s="462" t="s">
        <v>7</v>
      </c>
      <c r="L6" s="462"/>
      <c r="M6" s="78"/>
      <c r="N6" s="462" t="s">
        <v>12</v>
      </c>
      <c r="O6" s="462"/>
      <c r="P6" s="462"/>
      <c r="Q6" s="462"/>
    </row>
    <row r="7" spans="1:17" ht="48" x14ac:dyDescent="0.3">
      <c r="A7" s="78" t="s">
        <v>33</v>
      </c>
      <c r="B7" s="78" t="s">
        <v>14</v>
      </c>
      <c r="C7" s="54" t="s">
        <v>469</v>
      </c>
      <c r="D7" s="54" t="s">
        <v>470</v>
      </c>
      <c r="E7" s="54" t="s">
        <v>471</v>
      </c>
      <c r="F7" s="54" t="s">
        <v>472</v>
      </c>
      <c r="G7" s="54" t="s">
        <v>2</v>
      </c>
      <c r="H7" s="54" t="s">
        <v>473</v>
      </c>
      <c r="I7" s="54" t="s">
        <v>9</v>
      </c>
      <c r="J7" s="54" t="s">
        <v>8</v>
      </c>
      <c r="K7" s="54" t="s">
        <v>1</v>
      </c>
      <c r="L7" s="54" t="s">
        <v>474</v>
      </c>
      <c r="M7" s="54" t="s">
        <v>22</v>
      </c>
      <c r="N7" s="54" t="s">
        <v>475</v>
      </c>
      <c r="O7" s="54" t="s">
        <v>21</v>
      </c>
      <c r="P7" s="54" t="s">
        <v>24</v>
      </c>
      <c r="Q7" s="78" t="s">
        <v>25</v>
      </c>
    </row>
    <row r="8" spans="1:17" ht="48" x14ac:dyDescent="0.3">
      <c r="A8" s="483" t="s">
        <v>476</v>
      </c>
      <c r="B8" s="193" t="s">
        <v>477</v>
      </c>
      <c r="C8" s="193" t="s">
        <v>478</v>
      </c>
      <c r="D8" s="486" t="s">
        <v>479</v>
      </c>
      <c r="E8" s="193" t="s">
        <v>1124</v>
      </c>
      <c r="F8" s="193" t="s">
        <v>1125</v>
      </c>
      <c r="G8" s="193" t="s">
        <v>1126</v>
      </c>
      <c r="H8" s="193" t="s">
        <v>1127</v>
      </c>
      <c r="I8" s="346" t="s">
        <v>962</v>
      </c>
      <c r="J8" s="346" t="s">
        <v>962</v>
      </c>
      <c r="K8" s="410">
        <v>1</v>
      </c>
      <c r="L8" s="87" t="s">
        <v>86</v>
      </c>
      <c r="M8" s="193"/>
      <c r="N8" s="181"/>
      <c r="O8" s="182"/>
      <c r="P8" s="181"/>
      <c r="Q8" s="98"/>
    </row>
    <row r="9" spans="1:17" ht="48" x14ac:dyDescent="0.3">
      <c r="A9" s="484"/>
      <c r="B9" s="178" t="s">
        <v>480</v>
      </c>
      <c r="C9" s="193" t="s">
        <v>481</v>
      </c>
      <c r="D9" s="482"/>
      <c r="E9" s="178" t="s">
        <v>482</v>
      </c>
      <c r="F9" s="347" t="s">
        <v>964</v>
      </c>
      <c r="G9" s="178" t="s">
        <v>965</v>
      </c>
      <c r="H9" s="178" t="s">
        <v>963</v>
      </c>
      <c r="I9" s="180" t="s">
        <v>39</v>
      </c>
      <c r="J9" s="180">
        <f>+K9/4</f>
        <v>0.22500000000000001</v>
      </c>
      <c r="K9" s="180">
        <v>0.9</v>
      </c>
      <c r="L9" s="87" t="s">
        <v>128</v>
      </c>
      <c r="M9" s="180"/>
      <c r="N9" s="181"/>
      <c r="O9" s="182"/>
      <c r="P9" s="181"/>
      <c r="Q9" s="98"/>
    </row>
    <row r="10" spans="1:17" ht="60" x14ac:dyDescent="0.3">
      <c r="A10" s="484"/>
      <c r="B10" s="178" t="s">
        <v>484</v>
      </c>
      <c r="C10" s="178" t="s">
        <v>485</v>
      </c>
      <c r="D10" s="482"/>
      <c r="E10" s="178" t="s">
        <v>486</v>
      </c>
      <c r="F10" s="347" t="s">
        <v>966</v>
      </c>
      <c r="G10" s="178" t="s">
        <v>967</v>
      </c>
      <c r="H10" s="178" t="s">
        <v>483</v>
      </c>
      <c r="I10" s="180" t="s">
        <v>39</v>
      </c>
      <c r="J10" s="180">
        <v>0.9</v>
      </c>
      <c r="K10" s="180">
        <v>0.9</v>
      </c>
      <c r="L10" s="87" t="s">
        <v>128</v>
      </c>
      <c r="M10" s="180"/>
      <c r="N10" s="181"/>
      <c r="O10" s="182"/>
      <c r="P10" s="181"/>
      <c r="Q10" s="98"/>
    </row>
    <row r="11" spans="1:17" ht="81.75" customHeight="1" x14ac:dyDescent="0.3">
      <c r="A11" s="484"/>
      <c r="B11" s="178" t="s">
        <v>487</v>
      </c>
      <c r="C11" s="178" t="s">
        <v>488</v>
      </c>
      <c r="D11" s="487" t="s">
        <v>489</v>
      </c>
      <c r="E11" s="178" t="s">
        <v>487</v>
      </c>
      <c r="F11" s="178" t="s">
        <v>968</v>
      </c>
      <c r="G11" s="178" t="s">
        <v>1130</v>
      </c>
      <c r="H11" s="178" t="s">
        <v>490</v>
      </c>
      <c r="I11" s="349" t="s">
        <v>39</v>
      </c>
      <c r="J11" s="349" t="s">
        <v>39</v>
      </c>
      <c r="K11" s="410">
        <v>1</v>
      </c>
      <c r="L11" s="381" t="s">
        <v>86</v>
      </c>
      <c r="M11" s="178"/>
      <c r="N11" s="181"/>
      <c r="O11" s="182"/>
      <c r="P11" s="181"/>
      <c r="Q11" s="98"/>
    </row>
    <row r="12" spans="1:17" ht="119.25" customHeight="1" x14ac:dyDescent="0.3">
      <c r="A12" s="484"/>
      <c r="B12" s="178" t="s">
        <v>491</v>
      </c>
      <c r="C12" s="178" t="s">
        <v>492</v>
      </c>
      <c r="D12" s="488"/>
      <c r="E12" s="178" t="s">
        <v>491</v>
      </c>
      <c r="F12" s="178" t="s">
        <v>1128</v>
      </c>
      <c r="G12" s="178" t="s">
        <v>1129</v>
      </c>
      <c r="H12" s="178" t="s">
        <v>493</v>
      </c>
      <c r="I12" s="349" t="s">
        <v>39</v>
      </c>
      <c r="J12" s="349" t="s">
        <v>39</v>
      </c>
      <c r="K12" s="410">
        <v>1</v>
      </c>
      <c r="L12" s="87" t="s">
        <v>86</v>
      </c>
      <c r="M12" s="178"/>
      <c r="N12" s="181"/>
      <c r="O12" s="182"/>
      <c r="P12" s="181"/>
      <c r="Q12" s="98"/>
    </row>
    <row r="13" spans="1:17" ht="60" x14ac:dyDescent="0.3">
      <c r="A13" s="485"/>
      <c r="B13" s="178" t="s">
        <v>494</v>
      </c>
      <c r="C13" s="178" t="s">
        <v>495</v>
      </c>
      <c r="D13" s="486"/>
      <c r="E13" s="178" t="s">
        <v>494</v>
      </c>
      <c r="F13" s="178" t="s">
        <v>970</v>
      </c>
      <c r="G13" s="178" t="s">
        <v>969</v>
      </c>
      <c r="H13" s="178" t="s">
        <v>483</v>
      </c>
      <c r="I13" s="180" t="s">
        <v>39</v>
      </c>
      <c r="J13" s="180" t="s">
        <v>39</v>
      </c>
      <c r="K13" s="180">
        <v>0.8</v>
      </c>
      <c r="L13" s="87" t="s">
        <v>131</v>
      </c>
      <c r="M13" s="180"/>
      <c r="N13" s="181"/>
      <c r="O13" s="182"/>
      <c r="P13" s="181"/>
      <c r="Q13" s="98"/>
    </row>
    <row r="14" spans="1:17" ht="46.5" customHeight="1" x14ac:dyDescent="0.3">
      <c r="A14" s="483" t="s">
        <v>496</v>
      </c>
      <c r="B14" s="487" t="s">
        <v>497</v>
      </c>
      <c r="C14" s="487" t="s">
        <v>498</v>
      </c>
      <c r="D14" s="482" t="s">
        <v>499</v>
      </c>
      <c r="E14" s="487" t="s">
        <v>497</v>
      </c>
      <c r="F14" s="178" t="s">
        <v>971</v>
      </c>
      <c r="G14" s="178" t="s">
        <v>500</v>
      </c>
      <c r="H14" s="179" t="s">
        <v>142</v>
      </c>
      <c r="I14" s="180" t="s">
        <v>39</v>
      </c>
      <c r="J14" s="180" t="s">
        <v>39</v>
      </c>
      <c r="K14" s="411">
        <v>1</v>
      </c>
      <c r="L14" s="87" t="s">
        <v>86</v>
      </c>
      <c r="M14" s="180"/>
      <c r="N14" s="181"/>
      <c r="O14" s="182"/>
      <c r="P14" s="181"/>
      <c r="Q14" s="98"/>
    </row>
    <row r="15" spans="1:17" ht="114" customHeight="1" x14ac:dyDescent="0.3">
      <c r="A15" s="484"/>
      <c r="B15" s="486"/>
      <c r="C15" s="486"/>
      <c r="D15" s="482"/>
      <c r="E15" s="486"/>
      <c r="F15" s="348" t="s">
        <v>973</v>
      </c>
      <c r="G15" s="349" t="s">
        <v>1131</v>
      </c>
      <c r="H15" s="179" t="s">
        <v>974</v>
      </c>
      <c r="I15" s="180" t="s">
        <v>39</v>
      </c>
      <c r="J15" s="180" t="s">
        <v>962</v>
      </c>
      <c r="K15" s="180">
        <v>0.6</v>
      </c>
      <c r="L15" s="87" t="s">
        <v>86</v>
      </c>
      <c r="M15" s="180"/>
      <c r="N15" s="181"/>
      <c r="O15" s="182"/>
      <c r="Q15" s="98"/>
    </row>
    <row r="16" spans="1:17" ht="60" x14ac:dyDescent="0.3">
      <c r="A16" s="484"/>
      <c r="B16" s="178" t="s">
        <v>175</v>
      </c>
      <c r="C16" s="178" t="s">
        <v>501</v>
      </c>
      <c r="D16" s="482"/>
      <c r="E16" s="178" t="s">
        <v>175</v>
      </c>
      <c r="F16" s="178" t="s">
        <v>972</v>
      </c>
      <c r="G16" s="178" t="s">
        <v>1132</v>
      </c>
      <c r="H16" s="179" t="s">
        <v>502</v>
      </c>
      <c r="I16" s="349" t="s">
        <v>39</v>
      </c>
      <c r="J16" s="349" t="s">
        <v>39</v>
      </c>
      <c r="K16" s="384" t="s">
        <v>1132</v>
      </c>
      <c r="L16" s="381" t="s">
        <v>86</v>
      </c>
      <c r="M16" s="178"/>
      <c r="N16" s="181"/>
      <c r="O16" s="182"/>
      <c r="P16" s="181"/>
      <c r="Q16" s="98"/>
    </row>
    <row r="17" spans="1:17" ht="132" x14ac:dyDescent="0.3">
      <c r="A17" s="484"/>
      <c r="B17" s="178" t="s">
        <v>503</v>
      </c>
      <c r="C17" s="178" t="s">
        <v>504</v>
      </c>
      <c r="D17" s="482"/>
      <c r="E17" s="178" t="s">
        <v>503</v>
      </c>
      <c r="F17" s="178" t="s">
        <v>975</v>
      </c>
      <c r="G17" s="178" t="s">
        <v>976</v>
      </c>
      <c r="H17" s="179" t="s">
        <v>977</v>
      </c>
      <c r="I17" s="180" t="s">
        <v>39</v>
      </c>
      <c r="J17" s="180">
        <f>+K17/4</f>
        <v>0.15</v>
      </c>
      <c r="K17" s="180">
        <v>0.6</v>
      </c>
      <c r="L17" s="87" t="s">
        <v>128</v>
      </c>
      <c r="M17" s="180"/>
      <c r="N17" s="181"/>
      <c r="O17" s="182"/>
      <c r="P17" s="181"/>
      <c r="Q17" s="98"/>
    </row>
    <row r="18" spans="1:17" ht="84" x14ac:dyDescent="0.3">
      <c r="A18" s="484"/>
      <c r="B18" s="178" t="s">
        <v>505</v>
      </c>
      <c r="C18" s="178" t="s">
        <v>506</v>
      </c>
      <c r="D18" s="178" t="s">
        <v>507</v>
      </c>
      <c r="E18" s="178" t="s">
        <v>505</v>
      </c>
      <c r="F18" s="178" t="s">
        <v>978</v>
      </c>
      <c r="G18" s="178" t="s">
        <v>979</v>
      </c>
      <c r="H18" s="178" t="s">
        <v>508</v>
      </c>
      <c r="I18" s="349" t="s">
        <v>39</v>
      </c>
      <c r="J18" s="384">
        <f>+K18/4</f>
        <v>0.25</v>
      </c>
      <c r="K18" s="384">
        <v>1</v>
      </c>
      <c r="L18" s="381" t="s">
        <v>128</v>
      </c>
      <c r="M18" s="178"/>
      <c r="N18" s="181"/>
      <c r="O18" s="182"/>
      <c r="P18" s="181"/>
      <c r="Q18" s="98"/>
    </row>
    <row r="19" spans="1:17" ht="48" x14ac:dyDescent="0.3">
      <c r="A19" s="484"/>
      <c r="B19" s="487" t="s">
        <v>961</v>
      </c>
      <c r="C19" s="487" t="s">
        <v>509</v>
      </c>
      <c r="D19" s="487" t="s">
        <v>510</v>
      </c>
      <c r="E19" s="487" t="s">
        <v>511</v>
      </c>
      <c r="F19" s="178" t="s">
        <v>980</v>
      </c>
      <c r="G19" s="178" t="s">
        <v>1136</v>
      </c>
      <c r="H19" s="178" t="s">
        <v>1137</v>
      </c>
      <c r="I19" s="349" t="s">
        <v>39</v>
      </c>
      <c r="J19" s="384" t="s">
        <v>962</v>
      </c>
      <c r="K19" s="384">
        <v>1</v>
      </c>
      <c r="L19" s="87" t="s">
        <v>86</v>
      </c>
      <c r="M19" s="178"/>
      <c r="N19" s="181"/>
      <c r="O19" s="182"/>
      <c r="P19" s="181"/>
      <c r="Q19" s="98"/>
    </row>
    <row r="20" spans="1:17" ht="48" x14ac:dyDescent="0.3">
      <c r="A20" s="484"/>
      <c r="B20" s="486"/>
      <c r="C20" s="486"/>
      <c r="D20" s="486"/>
      <c r="E20" s="486"/>
      <c r="F20" s="349" t="s">
        <v>1138</v>
      </c>
      <c r="G20" s="349" t="s">
        <v>1139</v>
      </c>
      <c r="H20" s="178" t="s">
        <v>56</v>
      </c>
      <c r="I20" s="349" t="s">
        <v>39</v>
      </c>
      <c r="J20" s="349" t="s">
        <v>39</v>
      </c>
      <c r="K20" s="180">
        <v>0.8</v>
      </c>
      <c r="L20" s="381" t="s">
        <v>131</v>
      </c>
      <c r="M20" s="178"/>
      <c r="N20" s="181"/>
      <c r="O20" s="182"/>
      <c r="P20" s="181"/>
      <c r="Q20" s="98"/>
    </row>
    <row r="21" spans="1:17" ht="60" x14ac:dyDescent="0.3">
      <c r="A21" s="484"/>
      <c r="B21" s="178" t="s">
        <v>512</v>
      </c>
      <c r="C21" s="178" t="s">
        <v>513</v>
      </c>
      <c r="D21" s="482" t="s">
        <v>514</v>
      </c>
      <c r="E21" s="178" t="s">
        <v>512</v>
      </c>
      <c r="F21" s="348" t="s">
        <v>981</v>
      </c>
      <c r="G21" s="183" t="s">
        <v>982</v>
      </c>
      <c r="H21" s="178" t="s">
        <v>56</v>
      </c>
      <c r="I21" s="184" t="s">
        <v>39</v>
      </c>
      <c r="J21" s="184" t="s">
        <v>39</v>
      </c>
      <c r="K21" s="184">
        <v>0.6</v>
      </c>
      <c r="L21" s="87" t="s">
        <v>131</v>
      </c>
      <c r="M21" s="184"/>
      <c r="N21" s="181"/>
      <c r="O21" s="182"/>
      <c r="P21" s="181"/>
      <c r="Q21" s="98"/>
    </row>
    <row r="22" spans="1:17" ht="48" x14ac:dyDescent="0.3">
      <c r="A22" s="484"/>
      <c r="B22" s="178" t="s">
        <v>515</v>
      </c>
      <c r="C22" s="178" t="s">
        <v>516</v>
      </c>
      <c r="D22" s="482"/>
      <c r="E22" s="178" t="s">
        <v>515</v>
      </c>
      <c r="F22" s="183" t="s">
        <v>984</v>
      </c>
      <c r="G22" s="183" t="s">
        <v>983</v>
      </c>
      <c r="H22" s="179" t="s">
        <v>517</v>
      </c>
      <c r="I22" s="184" t="s">
        <v>39</v>
      </c>
      <c r="J22" s="184" t="s">
        <v>39</v>
      </c>
      <c r="K22" s="184">
        <v>1</v>
      </c>
      <c r="L22" s="87" t="s">
        <v>86</v>
      </c>
      <c r="M22" s="184"/>
      <c r="N22" s="181"/>
      <c r="O22" s="182"/>
      <c r="P22" s="181"/>
      <c r="Q22" s="98"/>
    </row>
    <row r="23" spans="1:17" ht="72" x14ac:dyDescent="0.3">
      <c r="A23" s="484"/>
      <c r="B23" s="178" t="s">
        <v>518</v>
      </c>
      <c r="C23" s="178" t="s">
        <v>519</v>
      </c>
      <c r="D23" s="482"/>
      <c r="E23" s="178" t="s">
        <v>518</v>
      </c>
      <c r="F23" s="348" t="s">
        <v>985</v>
      </c>
      <c r="G23" s="183" t="s">
        <v>986</v>
      </c>
      <c r="H23" s="178" t="s">
        <v>56</v>
      </c>
      <c r="I23" s="184" t="s">
        <v>39</v>
      </c>
      <c r="J23" s="184" t="s">
        <v>39</v>
      </c>
      <c r="K23" s="184">
        <v>0.25</v>
      </c>
      <c r="L23" s="87" t="s">
        <v>86</v>
      </c>
      <c r="M23" s="184"/>
      <c r="N23" s="181"/>
      <c r="O23" s="182"/>
      <c r="P23" s="181"/>
      <c r="Q23" s="98"/>
    </row>
    <row r="24" spans="1:17" ht="72" x14ac:dyDescent="0.3">
      <c r="A24" s="484"/>
      <c r="B24" s="482" t="s">
        <v>245</v>
      </c>
      <c r="C24" s="482" t="s">
        <v>520</v>
      </c>
      <c r="D24" s="482" t="s">
        <v>521</v>
      </c>
      <c r="E24" s="482" t="s">
        <v>245</v>
      </c>
      <c r="F24" s="348" t="s">
        <v>987</v>
      </c>
      <c r="G24" s="183" t="s">
        <v>988</v>
      </c>
      <c r="H24" s="178" t="s">
        <v>56</v>
      </c>
      <c r="I24" s="184" t="s">
        <v>39</v>
      </c>
      <c r="J24" s="184" t="s">
        <v>39</v>
      </c>
      <c r="K24" s="184">
        <v>0.3</v>
      </c>
      <c r="L24" s="87" t="s">
        <v>86</v>
      </c>
      <c r="M24" s="184"/>
      <c r="N24" s="181"/>
      <c r="O24" s="182"/>
      <c r="P24" s="181"/>
      <c r="Q24" s="98"/>
    </row>
    <row r="25" spans="1:17" ht="72" x14ac:dyDescent="0.3">
      <c r="A25" s="484"/>
      <c r="B25" s="482"/>
      <c r="C25" s="482"/>
      <c r="D25" s="482"/>
      <c r="E25" s="482"/>
      <c r="F25" s="348" t="s">
        <v>989</v>
      </c>
      <c r="G25" s="183" t="s">
        <v>990</v>
      </c>
      <c r="H25" s="178" t="s">
        <v>56</v>
      </c>
      <c r="I25" s="184" t="s">
        <v>39</v>
      </c>
      <c r="J25" s="184" t="s">
        <v>39</v>
      </c>
      <c r="K25" s="184">
        <v>0.5</v>
      </c>
      <c r="L25" s="87" t="s">
        <v>86</v>
      </c>
      <c r="M25" s="184"/>
      <c r="N25" s="181"/>
      <c r="O25" s="182"/>
      <c r="P25" s="181"/>
      <c r="Q25" s="98"/>
    </row>
    <row r="26" spans="1:17" ht="120" customHeight="1" x14ac:dyDescent="0.3">
      <c r="A26" s="484"/>
      <c r="B26" s="487" t="s">
        <v>522</v>
      </c>
      <c r="C26" s="487" t="s">
        <v>523</v>
      </c>
      <c r="D26" s="487" t="s">
        <v>524</v>
      </c>
      <c r="E26" s="178" t="s">
        <v>522</v>
      </c>
      <c r="F26" s="183" t="s">
        <v>991</v>
      </c>
      <c r="G26" s="183" t="s">
        <v>993</v>
      </c>
      <c r="H26" s="179" t="s">
        <v>992</v>
      </c>
      <c r="I26" s="184" t="s">
        <v>39</v>
      </c>
      <c r="J26" s="184" t="s">
        <v>39</v>
      </c>
      <c r="K26" s="184">
        <v>0.5</v>
      </c>
      <c r="L26" s="87" t="s">
        <v>86</v>
      </c>
      <c r="M26" s="184"/>
      <c r="N26" s="181"/>
      <c r="O26" s="182"/>
      <c r="P26" s="181"/>
      <c r="Q26" s="98"/>
    </row>
    <row r="27" spans="1:17" ht="75" customHeight="1" x14ac:dyDescent="0.3">
      <c r="A27" s="484"/>
      <c r="B27" s="486"/>
      <c r="C27" s="486"/>
      <c r="D27" s="486"/>
      <c r="E27" s="393" t="s">
        <v>1140</v>
      </c>
      <c r="F27" s="183" t="s">
        <v>1141</v>
      </c>
      <c r="G27" s="183" t="s">
        <v>1142</v>
      </c>
      <c r="H27" s="412" t="s">
        <v>1143</v>
      </c>
      <c r="I27" s="184" t="s">
        <v>39</v>
      </c>
      <c r="J27" s="184" t="s">
        <v>39</v>
      </c>
      <c r="K27" s="184">
        <v>1</v>
      </c>
      <c r="L27" s="400" t="s">
        <v>86</v>
      </c>
      <c r="M27" s="184"/>
      <c r="N27" s="181"/>
      <c r="O27" s="182"/>
      <c r="P27" s="181"/>
      <c r="Q27" s="98"/>
    </row>
    <row r="28" spans="1:17" ht="86.25" customHeight="1" x14ac:dyDescent="0.3">
      <c r="A28" s="485"/>
      <c r="B28" s="178" t="s">
        <v>525</v>
      </c>
      <c r="C28" s="178" t="s">
        <v>526</v>
      </c>
      <c r="D28" s="185" t="s">
        <v>527</v>
      </c>
      <c r="E28" s="178" t="s">
        <v>525</v>
      </c>
      <c r="F28" s="183" t="s">
        <v>994</v>
      </c>
      <c r="G28" s="183" t="s">
        <v>995</v>
      </c>
      <c r="H28" s="185" t="s">
        <v>528</v>
      </c>
      <c r="I28" s="183" t="s">
        <v>39</v>
      </c>
      <c r="J28" s="183" t="s">
        <v>39</v>
      </c>
      <c r="K28" s="184">
        <v>1</v>
      </c>
      <c r="L28" s="381" t="s">
        <v>86</v>
      </c>
      <c r="M28" s="183"/>
      <c r="N28" s="181"/>
      <c r="O28" s="182"/>
      <c r="P28" s="181"/>
      <c r="Q28" s="98"/>
    </row>
    <row r="29" spans="1:17" ht="108.6" thickBot="1" x14ac:dyDescent="0.35">
      <c r="A29" s="186" t="s">
        <v>529</v>
      </c>
      <c r="B29" s="185" t="s">
        <v>530</v>
      </c>
      <c r="C29" s="185" t="s">
        <v>531</v>
      </c>
      <c r="D29" s="185" t="s">
        <v>532</v>
      </c>
      <c r="E29" s="185" t="s">
        <v>530</v>
      </c>
      <c r="F29" s="187" t="s">
        <v>997</v>
      </c>
      <c r="G29" s="187" t="s">
        <v>996</v>
      </c>
      <c r="H29" s="185" t="s">
        <v>56</v>
      </c>
      <c r="I29" s="188" t="s">
        <v>39</v>
      </c>
      <c r="J29" s="188">
        <f>+K29/4</f>
        <v>0.22500000000000001</v>
      </c>
      <c r="K29" s="188">
        <v>0.9</v>
      </c>
      <c r="L29" s="189" t="s">
        <v>128</v>
      </c>
      <c r="M29" s="188"/>
      <c r="N29" s="182"/>
      <c r="O29" s="182"/>
      <c r="P29" s="182"/>
      <c r="Q29" s="165"/>
    </row>
    <row r="30" spans="1:17" ht="36.6" thickBot="1" x14ac:dyDescent="0.35">
      <c r="A30" s="190" t="s">
        <v>0</v>
      </c>
      <c r="B30" s="190"/>
      <c r="C30" s="191">
        <v>19</v>
      </c>
      <c r="D30" s="191"/>
      <c r="E30" s="190"/>
      <c r="F30" s="190"/>
      <c r="G30" s="192"/>
      <c r="H30" s="190" t="s">
        <v>11</v>
      </c>
      <c r="I30" s="489"/>
      <c r="J30" s="490"/>
      <c r="K30" s="490"/>
      <c r="L30" s="491"/>
      <c r="M30" s="190"/>
      <c r="N30" s="489" t="s">
        <v>10</v>
      </c>
      <c r="O30" s="491"/>
      <c r="P30" s="489"/>
      <c r="Q30" s="491"/>
    </row>
  </sheetData>
  <mergeCells count="33">
    <mergeCell ref="E14:E15"/>
    <mergeCell ref="I30:L30"/>
    <mergeCell ref="N30:O30"/>
    <mergeCell ref="P30:Q30"/>
    <mergeCell ref="D21:D23"/>
    <mergeCell ref="E19:E20"/>
    <mergeCell ref="D26:D27"/>
    <mergeCell ref="B24:B25"/>
    <mergeCell ref="C24:C25"/>
    <mergeCell ref="D24:D25"/>
    <mergeCell ref="E24:E25"/>
    <mergeCell ref="A8:A13"/>
    <mergeCell ref="D8:D10"/>
    <mergeCell ref="D11:D13"/>
    <mergeCell ref="B19:B20"/>
    <mergeCell ref="C19:C20"/>
    <mergeCell ref="D19:D20"/>
    <mergeCell ref="A14:A28"/>
    <mergeCell ref="B14:B15"/>
    <mergeCell ref="C14:C15"/>
    <mergeCell ref="D14:D17"/>
    <mergeCell ref="B26:B27"/>
    <mergeCell ref="C26:C27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topLeftCell="B4" zoomScale="80" zoomScaleNormal="80" workbookViewId="0">
      <pane xSplit="16" ySplit="4" topLeftCell="R8" activePane="bottomRight" state="frozen"/>
      <selection activeCell="B4" sqref="B4"/>
      <selection pane="topRight" activeCell="R4" sqref="R4"/>
      <selection pane="bottomLeft" activeCell="B8" sqref="B8"/>
      <selection pane="bottomRight" activeCell="C37" sqref="C37"/>
    </sheetView>
  </sheetViews>
  <sheetFormatPr baseColWidth="10" defaultColWidth="11.44140625" defaultRowHeight="12" x14ac:dyDescent="0.25"/>
  <cols>
    <col min="1" max="1" width="21" style="75" customWidth="1"/>
    <col min="2" max="2" width="17.5546875" style="75" customWidth="1"/>
    <col min="3" max="3" width="15.6640625" style="75" customWidth="1"/>
    <col min="4" max="4" width="13" style="75" customWidth="1"/>
    <col min="5" max="5" width="19.44140625" style="75" customWidth="1"/>
    <col min="6" max="6" width="20.88671875" style="75" customWidth="1"/>
    <col min="7" max="7" width="27.88671875" style="75" customWidth="1"/>
    <col min="8" max="8" width="21.33203125" style="75" customWidth="1"/>
    <col min="9" max="11" width="11.44140625" style="385"/>
    <col min="12" max="12" width="16.109375" style="385" customWidth="1"/>
    <col min="13" max="13" width="16.44140625" style="75" customWidth="1"/>
    <col min="14" max="14" width="19.109375" style="75" customWidth="1"/>
    <col min="15" max="15" width="18.88671875" style="75" customWidth="1"/>
    <col min="16" max="16" width="17.5546875" style="75" customWidth="1"/>
    <col min="17" max="17" width="24" style="75" customWidth="1"/>
    <col min="18" max="16384" width="11.44140625" style="75"/>
  </cols>
  <sheetData>
    <row r="1" spans="1:17" x14ac:dyDescent="0.25">
      <c r="A1" s="492"/>
      <c r="B1" s="493"/>
      <c r="C1" s="493"/>
      <c r="D1" s="494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74" t="s">
        <v>205</v>
      </c>
    </row>
    <row r="2" spans="1:17" x14ac:dyDescent="0.25">
      <c r="A2" s="495"/>
      <c r="B2" s="496"/>
      <c r="C2" s="496"/>
      <c r="D2" s="497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76" t="s">
        <v>206</v>
      </c>
    </row>
    <row r="3" spans="1:17" ht="35.25" customHeight="1" thickBot="1" x14ac:dyDescent="0.3">
      <c r="A3" s="498"/>
      <c r="B3" s="499"/>
      <c r="C3" s="499"/>
      <c r="D3" s="500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77" t="s">
        <v>207</v>
      </c>
    </row>
    <row r="4" spans="1:17" x14ac:dyDescent="0.25">
      <c r="A4" s="501" t="s">
        <v>214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7" x14ac:dyDescent="0.25">
      <c r="A5" s="462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7" x14ac:dyDescent="0.25">
      <c r="A6" s="462" t="s">
        <v>4</v>
      </c>
      <c r="B6" s="462"/>
      <c r="C6" s="462"/>
      <c r="D6" s="503"/>
      <c r="E6" s="464"/>
      <c r="F6" s="53" t="s">
        <v>13</v>
      </c>
      <c r="G6" s="53" t="s">
        <v>954</v>
      </c>
      <c r="H6" s="53" t="s">
        <v>6</v>
      </c>
      <c r="I6" s="465"/>
      <c r="J6" s="462"/>
      <c r="K6" s="462" t="s">
        <v>7</v>
      </c>
      <c r="L6" s="462"/>
      <c r="M6" s="78"/>
      <c r="N6" s="462" t="s">
        <v>12</v>
      </c>
      <c r="O6" s="462"/>
      <c r="P6" s="462"/>
      <c r="Q6" s="462"/>
    </row>
    <row r="7" spans="1:17" ht="84" x14ac:dyDescent="0.25">
      <c r="A7" s="78" t="s">
        <v>111</v>
      </c>
      <c r="B7" s="78" t="s">
        <v>14</v>
      </c>
      <c r="C7" s="78" t="s">
        <v>112</v>
      </c>
      <c r="D7" s="78" t="s">
        <v>113</v>
      </c>
      <c r="E7" s="78" t="s">
        <v>114</v>
      </c>
      <c r="F7" s="78" t="s">
        <v>115</v>
      </c>
      <c r="G7" s="54" t="s">
        <v>2</v>
      </c>
      <c r="H7" s="78" t="s">
        <v>116</v>
      </c>
      <c r="I7" s="54" t="s">
        <v>9</v>
      </c>
      <c r="J7" s="54" t="s">
        <v>8</v>
      </c>
      <c r="K7" s="54" t="s">
        <v>1</v>
      </c>
      <c r="L7" s="54" t="s">
        <v>211</v>
      </c>
      <c r="M7" s="54" t="s">
        <v>22</v>
      </c>
      <c r="N7" s="54" t="s">
        <v>212</v>
      </c>
      <c r="O7" s="54" t="s">
        <v>21</v>
      </c>
      <c r="P7" s="54" t="s">
        <v>24</v>
      </c>
      <c r="Q7" s="53" t="s">
        <v>25</v>
      </c>
    </row>
    <row r="8" spans="1:17" ht="69" customHeight="1" x14ac:dyDescent="0.25">
      <c r="A8" s="513" t="s">
        <v>117</v>
      </c>
      <c r="B8" s="516" t="s">
        <v>118</v>
      </c>
      <c r="C8" s="517" t="s">
        <v>119</v>
      </c>
      <c r="D8" s="517" t="s">
        <v>120</v>
      </c>
      <c r="E8" s="504" t="s">
        <v>121</v>
      </c>
      <c r="F8" s="504" t="s">
        <v>998</v>
      </c>
      <c r="G8" s="510" t="s">
        <v>999</v>
      </c>
      <c r="H8" s="504" t="s">
        <v>122</v>
      </c>
      <c r="I8" s="525">
        <v>1</v>
      </c>
      <c r="J8" s="525">
        <v>1</v>
      </c>
      <c r="K8" s="525">
        <v>1</v>
      </c>
      <c r="L8" s="505" t="s">
        <v>3</v>
      </c>
      <c r="M8" s="527"/>
      <c r="N8" s="525"/>
      <c r="O8" s="523"/>
      <c r="P8" s="525"/>
      <c r="Q8" s="526"/>
    </row>
    <row r="9" spans="1:17" ht="40.5" customHeight="1" x14ac:dyDescent="0.25">
      <c r="A9" s="514"/>
      <c r="B9" s="516"/>
      <c r="C9" s="518"/>
      <c r="D9" s="518"/>
      <c r="E9" s="504"/>
      <c r="F9" s="505"/>
      <c r="G9" s="512"/>
      <c r="H9" s="504"/>
      <c r="I9" s="505"/>
      <c r="J9" s="505"/>
      <c r="K9" s="505"/>
      <c r="L9" s="505"/>
      <c r="M9" s="524"/>
      <c r="N9" s="505"/>
      <c r="O9" s="524"/>
      <c r="P9" s="525"/>
      <c r="Q9" s="526"/>
    </row>
    <row r="10" spans="1:17" ht="80.25" customHeight="1" x14ac:dyDescent="0.25">
      <c r="A10" s="514"/>
      <c r="B10" s="516"/>
      <c r="C10" s="518"/>
      <c r="D10" s="518"/>
      <c r="E10" s="360" t="s">
        <v>123</v>
      </c>
      <c r="F10" s="353" t="s">
        <v>1000</v>
      </c>
      <c r="G10" s="355" t="s">
        <v>1144</v>
      </c>
      <c r="H10" s="353" t="s">
        <v>124</v>
      </c>
      <c r="I10" s="351" t="s">
        <v>39</v>
      </c>
      <c r="J10" s="351" t="s">
        <v>39</v>
      </c>
      <c r="K10" s="413">
        <v>1</v>
      </c>
      <c r="L10" s="351" t="s">
        <v>86</v>
      </c>
      <c r="M10" s="357"/>
      <c r="N10" s="350"/>
      <c r="O10" s="358"/>
      <c r="P10" s="350"/>
      <c r="Q10" s="359"/>
    </row>
    <row r="11" spans="1:17" ht="124.5" customHeight="1" x14ac:dyDescent="0.25">
      <c r="A11" s="514"/>
      <c r="B11" s="516"/>
      <c r="C11" s="518"/>
      <c r="D11" s="518"/>
      <c r="E11" s="354" t="s">
        <v>125</v>
      </c>
      <c r="F11" s="353" t="s">
        <v>1002</v>
      </c>
      <c r="G11" s="353" t="s">
        <v>1001</v>
      </c>
      <c r="H11" s="353" t="s">
        <v>593</v>
      </c>
      <c r="I11" s="351" t="s">
        <v>39</v>
      </c>
      <c r="J11" s="351" t="s">
        <v>39</v>
      </c>
      <c r="K11" s="350">
        <v>1</v>
      </c>
      <c r="L11" s="351" t="s">
        <v>86</v>
      </c>
      <c r="M11" s="83"/>
      <c r="N11" s="81"/>
      <c r="O11" s="83"/>
      <c r="P11" s="84"/>
      <c r="Q11" s="85"/>
    </row>
    <row r="12" spans="1:17" ht="131.25" customHeight="1" x14ac:dyDescent="0.25">
      <c r="A12" s="514"/>
      <c r="B12" s="516"/>
      <c r="C12" s="518"/>
      <c r="D12" s="518"/>
      <c r="E12" s="361" t="s">
        <v>126</v>
      </c>
      <c r="F12" s="353" t="s">
        <v>1004</v>
      </c>
      <c r="G12" s="356" t="s">
        <v>1003</v>
      </c>
      <c r="H12" s="353" t="s">
        <v>127</v>
      </c>
      <c r="I12" s="350" t="s">
        <v>962</v>
      </c>
      <c r="J12" s="350" t="s">
        <v>39</v>
      </c>
      <c r="K12" s="350">
        <v>1</v>
      </c>
      <c r="L12" s="351" t="s">
        <v>131</v>
      </c>
      <c r="M12" s="83"/>
      <c r="N12" s="81"/>
      <c r="O12" s="83"/>
      <c r="P12" s="84"/>
      <c r="Q12" s="85"/>
    </row>
    <row r="13" spans="1:17" ht="75" customHeight="1" x14ac:dyDescent="0.25">
      <c r="A13" s="514"/>
      <c r="B13" s="516"/>
      <c r="C13" s="518"/>
      <c r="D13" s="518"/>
      <c r="E13" s="86" t="s">
        <v>129</v>
      </c>
      <c r="F13" s="79" t="s">
        <v>1005</v>
      </c>
      <c r="G13" s="80" t="s">
        <v>1006</v>
      </c>
      <c r="H13" s="79" t="s">
        <v>130</v>
      </c>
      <c r="I13" s="350" t="s">
        <v>39</v>
      </c>
      <c r="J13" s="350" t="s">
        <v>39</v>
      </c>
      <c r="K13" s="413">
        <v>2</v>
      </c>
      <c r="L13" s="351" t="s">
        <v>131</v>
      </c>
      <c r="M13" s="83"/>
      <c r="N13" s="81"/>
      <c r="O13" s="83"/>
      <c r="P13" s="84"/>
      <c r="Q13" s="85"/>
    </row>
    <row r="14" spans="1:17" ht="144.75" customHeight="1" x14ac:dyDescent="0.25">
      <c r="A14" s="514"/>
      <c r="B14" s="516"/>
      <c r="C14" s="519"/>
      <c r="D14" s="519"/>
      <c r="E14" s="86" t="s">
        <v>132</v>
      </c>
      <c r="F14" s="79" t="s">
        <v>1008</v>
      </c>
      <c r="G14" s="399" t="s">
        <v>1133</v>
      </c>
      <c r="H14" s="79" t="s">
        <v>1007</v>
      </c>
      <c r="I14" s="350" t="s">
        <v>39</v>
      </c>
      <c r="J14" s="350" t="s">
        <v>39</v>
      </c>
      <c r="K14" s="413">
        <v>1</v>
      </c>
      <c r="L14" s="351" t="s">
        <v>86</v>
      </c>
      <c r="M14" s="83"/>
      <c r="N14" s="81"/>
      <c r="O14" s="83"/>
      <c r="P14" s="84"/>
      <c r="Q14" s="85"/>
    </row>
    <row r="15" spans="1:17" ht="82.5" customHeight="1" x14ac:dyDescent="0.25">
      <c r="A15" s="514"/>
      <c r="B15" s="513" t="s">
        <v>133</v>
      </c>
      <c r="C15" s="517" t="s">
        <v>134</v>
      </c>
      <c r="D15" s="520" t="s">
        <v>135</v>
      </c>
      <c r="E15" s="87" t="s">
        <v>136</v>
      </c>
      <c r="F15" s="353" t="s">
        <v>1011</v>
      </c>
      <c r="G15" s="356" t="s">
        <v>1145</v>
      </c>
      <c r="H15" s="79" t="s">
        <v>1010</v>
      </c>
      <c r="I15" s="350" t="s">
        <v>39</v>
      </c>
      <c r="J15" s="350" t="s">
        <v>39</v>
      </c>
      <c r="K15" s="413">
        <v>1</v>
      </c>
      <c r="L15" s="351" t="s">
        <v>86</v>
      </c>
      <c r="M15" s="83"/>
      <c r="N15" s="81"/>
      <c r="O15" s="83"/>
      <c r="P15" s="84"/>
      <c r="Q15" s="85"/>
    </row>
    <row r="16" spans="1:17" ht="85.5" customHeight="1" x14ac:dyDescent="0.25">
      <c r="A16" s="514"/>
      <c r="B16" s="514"/>
      <c r="C16" s="518"/>
      <c r="D16" s="521"/>
      <c r="E16" s="88" t="s">
        <v>137</v>
      </c>
      <c r="F16" s="353" t="s">
        <v>1012</v>
      </c>
      <c r="G16" s="90" t="s">
        <v>1013</v>
      </c>
      <c r="H16" s="89" t="s">
        <v>127</v>
      </c>
      <c r="I16" s="167" t="s">
        <v>39</v>
      </c>
      <c r="J16" s="350" t="s">
        <v>39</v>
      </c>
      <c r="K16" s="350">
        <v>1</v>
      </c>
      <c r="L16" s="98" t="s">
        <v>131</v>
      </c>
      <c r="M16" s="92"/>
      <c r="N16" s="91"/>
      <c r="O16" s="81"/>
      <c r="P16" s="93"/>
      <c r="Q16" s="94"/>
    </row>
    <row r="17" spans="1:17" ht="76.5" customHeight="1" x14ac:dyDescent="0.25">
      <c r="A17" s="514"/>
      <c r="B17" s="514"/>
      <c r="C17" s="518"/>
      <c r="D17" s="521"/>
      <c r="E17" s="96" t="s">
        <v>138</v>
      </c>
      <c r="F17" s="86" t="s">
        <v>1134</v>
      </c>
      <c r="G17" s="79" t="s">
        <v>1135</v>
      </c>
      <c r="H17" s="394" t="s">
        <v>1135</v>
      </c>
      <c r="I17" s="351" t="s">
        <v>39</v>
      </c>
      <c r="J17" s="351" t="s">
        <v>39</v>
      </c>
      <c r="K17" s="350">
        <v>0.9</v>
      </c>
      <c r="L17" s="98" t="s">
        <v>131</v>
      </c>
      <c r="M17" s="92"/>
      <c r="N17" s="91"/>
      <c r="O17" s="81"/>
      <c r="P17" s="91"/>
      <c r="Q17" s="94"/>
    </row>
    <row r="18" spans="1:17" ht="69.75" customHeight="1" x14ac:dyDescent="0.25">
      <c r="A18" s="514"/>
      <c r="B18" s="514"/>
      <c r="C18" s="518"/>
      <c r="D18" s="521"/>
      <c r="E18" s="86" t="s">
        <v>140</v>
      </c>
      <c r="F18" s="86" t="s">
        <v>1014</v>
      </c>
      <c r="G18" s="87" t="s">
        <v>1015</v>
      </c>
      <c r="H18" s="89" t="s">
        <v>127</v>
      </c>
      <c r="I18" s="350" t="s">
        <v>39</v>
      </c>
      <c r="J18" s="350" t="s">
        <v>39</v>
      </c>
      <c r="K18" s="350">
        <v>1</v>
      </c>
      <c r="L18" s="98" t="s">
        <v>131</v>
      </c>
      <c r="M18" s="92"/>
      <c r="N18" s="95"/>
      <c r="O18" s="81"/>
      <c r="P18" s="91"/>
      <c r="Q18" s="94"/>
    </row>
    <row r="19" spans="1:17" ht="46.5" customHeight="1" x14ac:dyDescent="0.25">
      <c r="A19" s="514"/>
      <c r="B19" s="514"/>
      <c r="C19" s="518"/>
      <c r="D19" s="521"/>
      <c r="E19" s="86" t="s">
        <v>141</v>
      </c>
      <c r="F19" s="86" t="s">
        <v>1016</v>
      </c>
      <c r="G19" s="353" t="s">
        <v>1135</v>
      </c>
      <c r="H19" s="89" t="s">
        <v>142</v>
      </c>
      <c r="I19" s="350" t="s">
        <v>39</v>
      </c>
      <c r="J19" s="350" t="s">
        <v>39</v>
      </c>
      <c r="K19" s="413">
        <v>2</v>
      </c>
      <c r="L19" s="98" t="s">
        <v>131</v>
      </c>
      <c r="M19" s="92"/>
      <c r="N19" s="95"/>
      <c r="O19" s="81"/>
      <c r="P19" s="91"/>
      <c r="Q19" s="94"/>
    </row>
    <row r="20" spans="1:17" ht="62.25" customHeight="1" x14ac:dyDescent="0.25">
      <c r="A20" s="514"/>
      <c r="B20" s="514"/>
      <c r="C20" s="518"/>
      <c r="D20" s="521"/>
      <c r="E20" s="510" t="s">
        <v>143</v>
      </c>
      <c r="F20" s="86" t="s">
        <v>1017</v>
      </c>
      <c r="G20" s="87" t="s">
        <v>1018</v>
      </c>
      <c r="H20" s="89" t="s">
        <v>144</v>
      </c>
      <c r="I20" s="350" t="s">
        <v>39</v>
      </c>
      <c r="J20" s="350">
        <v>0.8</v>
      </c>
      <c r="K20" s="350">
        <v>0.8</v>
      </c>
      <c r="L20" s="98" t="s">
        <v>128</v>
      </c>
      <c r="M20" s="92"/>
      <c r="N20" s="95"/>
      <c r="O20" s="81"/>
      <c r="P20" s="91"/>
      <c r="Q20" s="94"/>
    </row>
    <row r="21" spans="1:17" s="386" customFormat="1" ht="42.75" customHeight="1" x14ac:dyDescent="0.3">
      <c r="A21" s="514"/>
      <c r="B21" s="514"/>
      <c r="C21" s="518"/>
      <c r="D21" s="521"/>
      <c r="E21" s="511"/>
      <c r="F21" s="86" t="s">
        <v>1019</v>
      </c>
      <c r="G21" s="354" t="s">
        <v>1020</v>
      </c>
      <c r="H21" s="89" t="s">
        <v>145</v>
      </c>
      <c r="I21" s="350" t="s">
        <v>39</v>
      </c>
      <c r="J21" s="350">
        <v>0.5</v>
      </c>
      <c r="K21" s="350">
        <v>0.5</v>
      </c>
      <c r="L21" s="98" t="s">
        <v>128</v>
      </c>
      <c r="M21" s="92"/>
      <c r="N21" s="95"/>
      <c r="O21" s="351"/>
      <c r="P21" s="91"/>
      <c r="Q21" s="94"/>
    </row>
    <row r="22" spans="1:17" ht="34.799999999999997" x14ac:dyDescent="0.25">
      <c r="A22" s="514"/>
      <c r="B22" s="514"/>
      <c r="C22" s="518"/>
      <c r="D22" s="521"/>
      <c r="E22" s="512"/>
      <c r="F22" s="86" t="s">
        <v>1021</v>
      </c>
      <c r="G22" s="99" t="s">
        <v>1022</v>
      </c>
      <c r="H22" s="89" t="s">
        <v>139</v>
      </c>
      <c r="I22" s="350" t="s">
        <v>39</v>
      </c>
      <c r="J22" s="350">
        <v>1</v>
      </c>
      <c r="K22" s="350">
        <v>1</v>
      </c>
      <c r="L22" s="98" t="s">
        <v>128</v>
      </c>
      <c r="M22" s="92"/>
      <c r="N22" s="95"/>
      <c r="O22" s="81"/>
      <c r="P22" s="91"/>
      <c r="Q22" s="94"/>
    </row>
    <row r="23" spans="1:17" ht="50.25" customHeight="1" x14ac:dyDescent="0.25">
      <c r="A23" s="514"/>
      <c r="B23" s="514"/>
      <c r="C23" s="518"/>
      <c r="D23" s="521"/>
      <c r="E23" s="100" t="s">
        <v>146</v>
      </c>
      <c r="F23" s="86" t="s">
        <v>1146</v>
      </c>
      <c r="G23" s="353" t="s">
        <v>1147</v>
      </c>
      <c r="H23" s="86" t="s">
        <v>1148</v>
      </c>
      <c r="I23" s="351" t="s">
        <v>39</v>
      </c>
      <c r="J23" s="351" t="s">
        <v>39</v>
      </c>
      <c r="K23" s="350">
        <v>1</v>
      </c>
      <c r="L23" s="351" t="s">
        <v>86</v>
      </c>
      <c r="M23" s="92"/>
      <c r="N23" s="91"/>
      <c r="O23" s="81"/>
      <c r="P23" s="91"/>
      <c r="Q23" s="94"/>
    </row>
    <row r="24" spans="1:17" ht="34.200000000000003" x14ac:dyDescent="0.25">
      <c r="A24" s="514"/>
      <c r="B24" s="514"/>
      <c r="C24" s="519"/>
      <c r="D24" s="522"/>
      <c r="E24" s="86" t="s">
        <v>1149</v>
      </c>
      <c r="F24" s="86" t="s">
        <v>1151</v>
      </c>
      <c r="G24" s="353" t="s">
        <v>1150</v>
      </c>
      <c r="H24" s="86" t="s">
        <v>1152</v>
      </c>
      <c r="I24" s="351" t="s">
        <v>39</v>
      </c>
      <c r="J24" s="396">
        <v>1</v>
      </c>
      <c r="K24" s="350">
        <v>1</v>
      </c>
      <c r="L24" s="351" t="s">
        <v>128</v>
      </c>
      <c r="M24" s="92"/>
      <c r="N24" s="91"/>
      <c r="O24" s="81"/>
      <c r="P24" s="91"/>
      <c r="Q24" s="92"/>
    </row>
    <row r="25" spans="1:17" ht="76.5" customHeight="1" x14ac:dyDescent="0.25">
      <c r="A25" s="514"/>
      <c r="B25" s="514"/>
      <c r="C25" s="517" t="s">
        <v>147</v>
      </c>
      <c r="D25" s="509" t="s">
        <v>148</v>
      </c>
      <c r="E25" s="102" t="s">
        <v>149</v>
      </c>
      <c r="F25" s="86" t="s">
        <v>1024</v>
      </c>
      <c r="G25" s="103" t="s">
        <v>1023</v>
      </c>
      <c r="H25" s="86" t="s">
        <v>150</v>
      </c>
      <c r="I25" s="350">
        <v>1</v>
      </c>
      <c r="J25" s="350">
        <v>1</v>
      </c>
      <c r="K25" s="350">
        <v>1</v>
      </c>
      <c r="L25" s="98" t="s">
        <v>3</v>
      </c>
      <c r="M25" s="92"/>
      <c r="N25" s="91"/>
      <c r="O25" s="81"/>
      <c r="P25" s="91"/>
      <c r="Q25" s="92"/>
    </row>
    <row r="26" spans="1:17" ht="60" customHeight="1" x14ac:dyDescent="0.25">
      <c r="A26" s="514"/>
      <c r="B26" s="514"/>
      <c r="C26" s="518"/>
      <c r="D26" s="509"/>
      <c r="E26" s="90" t="s">
        <v>151</v>
      </c>
      <c r="F26" s="86" t="s">
        <v>1025</v>
      </c>
      <c r="G26" s="354" t="s">
        <v>1153</v>
      </c>
      <c r="H26" s="86" t="s">
        <v>150</v>
      </c>
      <c r="I26" s="350">
        <v>1</v>
      </c>
      <c r="J26" s="350">
        <v>1</v>
      </c>
      <c r="K26" s="350">
        <v>1</v>
      </c>
      <c r="L26" s="98" t="s">
        <v>3</v>
      </c>
      <c r="M26" s="92"/>
      <c r="N26" s="95"/>
      <c r="O26" s="81"/>
      <c r="P26" s="91"/>
      <c r="Q26" s="92"/>
    </row>
    <row r="27" spans="1:17" ht="55.5" customHeight="1" x14ac:dyDescent="0.25">
      <c r="A27" s="514"/>
      <c r="B27" s="515"/>
      <c r="C27" s="518"/>
      <c r="D27" s="509"/>
      <c r="E27" s="105" t="s">
        <v>152</v>
      </c>
      <c r="F27" s="86" t="s">
        <v>1026</v>
      </c>
      <c r="G27" s="104" t="s">
        <v>1027</v>
      </c>
      <c r="H27" s="86" t="s">
        <v>153</v>
      </c>
      <c r="I27" s="350">
        <v>1</v>
      </c>
      <c r="J27" s="350">
        <v>1</v>
      </c>
      <c r="K27" s="350">
        <v>1</v>
      </c>
      <c r="L27" s="98" t="s">
        <v>3</v>
      </c>
      <c r="M27" s="92"/>
      <c r="N27" s="91"/>
      <c r="O27" s="81"/>
      <c r="P27" s="91"/>
      <c r="Q27" s="92"/>
    </row>
    <row r="28" spans="1:17" ht="64.5" customHeight="1" x14ac:dyDescent="0.25">
      <c r="A28" s="514"/>
      <c r="B28" s="106" t="s">
        <v>154</v>
      </c>
      <c r="C28" s="519"/>
      <c r="D28" s="107" t="s">
        <v>155</v>
      </c>
      <c r="E28" s="102" t="s">
        <v>1154</v>
      </c>
      <c r="F28" s="102" t="s">
        <v>1155</v>
      </c>
      <c r="G28" s="102" t="s">
        <v>1155</v>
      </c>
      <c r="H28" s="104" t="s">
        <v>1028</v>
      </c>
      <c r="I28" s="351" t="s">
        <v>39</v>
      </c>
      <c r="J28" s="351" t="s">
        <v>39</v>
      </c>
      <c r="K28" s="413">
        <v>1</v>
      </c>
      <c r="L28" s="351" t="s">
        <v>86</v>
      </c>
      <c r="M28" s="92"/>
      <c r="N28" s="91"/>
      <c r="O28" s="81"/>
      <c r="P28" s="91"/>
      <c r="Q28" s="92"/>
    </row>
    <row r="29" spans="1:17" ht="34.200000000000003" x14ac:dyDescent="0.25">
      <c r="A29" s="514"/>
      <c r="B29" s="487" t="s">
        <v>156</v>
      </c>
      <c r="C29" s="506" t="s">
        <v>157</v>
      </c>
      <c r="D29" s="507" t="s">
        <v>158</v>
      </c>
      <c r="E29" s="509" t="s">
        <v>159</v>
      </c>
      <c r="F29" s="102" t="s">
        <v>160</v>
      </c>
      <c r="G29" s="102" t="s">
        <v>160</v>
      </c>
      <c r="H29" s="104" t="s">
        <v>160</v>
      </c>
      <c r="I29" s="351" t="s">
        <v>39</v>
      </c>
      <c r="J29" s="351" t="s">
        <v>39</v>
      </c>
      <c r="K29" s="413">
        <v>1</v>
      </c>
      <c r="L29" s="351" t="s">
        <v>86</v>
      </c>
      <c r="M29" s="92"/>
      <c r="N29" s="95"/>
      <c r="O29" s="81"/>
      <c r="P29" s="91"/>
      <c r="Q29" s="92"/>
    </row>
    <row r="30" spans="1:17" ht="24" customHeight="1" x14ac:dyDescent="0.25">
      <c r="A30" s="514"/>
      <c r="B30" s="488"/>
      <c r="C30" s="506"/>
      <c r="D30" s="508"/>
      <c r="E30" s="509"/>
      <c r="F30" s="354" t="s">
        <v>1156</v>
      </c>
      <c r="G30" s="395" t="s">
        <v>1156</v>
      </c>
      <c r="H30" s="104" t="s">
        <v>161</v>
      </c>
      <c r="I30" s="351" t="s">
        <v>39</v>
      </c>
      <c r="J30" s="351" t="s">
        <v>39</v>
      </c>
      <c r="K30" s="413">
        <v>1</v>
      </c>
      <c r="L30" s="351" t="s">
        <v>86</v>
      </c>
      <c r="M30" s="92"/>
      <c r="N30" s="95"/>
      <c r="O30" s="81"/>
      <c r="P30" s="91"/>
      <c r="Q30" s="92"/>
    </row>
    <row r="31" spans="1:17" ht="22.8" x14ac:dyDescent="0.25">
      <c r="A31" s="514"/>
      <c r="B31" s="488"/>
      <c r="C31" s="506"/>
      <c r="D31" s="508"/>
      <c r="E31" s="509"/>
      <c r="F31" s="354" t="s">
        <v>1157</v>
      </c>
      <c r="G31" s="395" t="s">
        <v>1157</v>
      </c>
      <c r="H31" s="104" t="s">
        <v>162</v>
      </c>
      <c r="I31" s="351" t="s">
        <v>39</v>
      </c>
      <c r="J31" s="351" t="s">
        <v>39</v>
      </c>
      <c r="K31" s="413">
        <v>1</v>
      </c>
      <c r="L31" s="351" t="s">
        <v>86</v>
      </c>
      <c r="M31" s="92"/>
      <c r="N31" s="95"/>
      <c r="O31" s="81"/>
      <c r="P31" s="91"/>
      <c r="Q31" s="92"/>
    </row>
    <row r="32" spans="1:17" ht="23.4" x14ac:dyDescent="0.25">
      <c r="A32" s="514"/>
      <c r="B32" s="486"/>
      <c r="C32" s="506"/>
      <c r="D32" s="508"/>
      <c r="E32" s="108" t="s">
        <v>163</v>
      </c>
      <c r="F32" s="109" t="s">
        <v>164</v>
      </c>
      <c r="G32" s="109" t="s">
        <v>164</v>
      </c>
      <c r="H32" s="109" t="s">
        <v>164</v>
      </c>
      <c r="I32" s="351" t="s">
        <v>39</v>
      </c>
      <c r="J32" s="351" t="s">
        <v>39</v>
      </c>
      <c r="K32" s="413">
        <v>1</v>
      </c>
      <c r="L32" s="351" t="s">
        <v>86</v>
      </c>
      <c r="M32" s="92"/>
      <c r="N32" s="95"/>
      <c r="O32" s="81"/>
      <c r="P32" s="91"/>
      <c r="Q32" s="92"/>
    </row>
    <row r="33" spans="1:17" ht="61.5" customHeight="1" x14ac:dyDescent="0.25">
      <c r="A33" s="514"/>
      <c r="B33" s="487" t="s">
        <v>165</v>
      </c>
      <c r="C33" s="506"/>
      <c r="D33" s="530" t="s">
        <v>166</v>
      </c>
      <c r="E33" s="97" t="s">
        <v>167</v>
      </c>
      <c r="F33" s="354" t="s">
        <v>1029</v>
      </c>
      <c r="G33" s="104" t="s">
        <v>1030</v>
      </c>
      <c r="H33" s="86" t="s">
        <v>168</v>
      </c>
      <c r="I33" s="350">
        <v>1</v>
      </c>
      <c r="J33" s="350">
        <v>1</v>
      </c>
      <c r="K33" s="350">
        <v>1</v>
      </c>
      <c r="L33" s="98" t="s">
        <v>3</v>
      </c>
      <c r="M33" s="92"/>
      <c r="N33" s="95"/>
      <c r="O33" s="81"/>
      <c r="P33" s="91"/>
      <c r="Q33" s="92"/>
    </row>
    <row r="34" spans="1:17" ht="55.5" customHeight="1" x14ac:dyDescent="0.25">
      <c r="A34" s="514"/>
      <c r="B34" s="488"/>
      <c r="C34" s="506"/>
      <c r="D34" s="530"/>
      <c r="E34" s="97" t="s">
        <v>169</v>
      </c>
      <c r="F34" s="354" t="s">
        <v>170</v>
      </c>
      <c r="G34" s="104" t="s">
        <v>1031</v>
      </c>
      <c r="H34" s="86" t="s">
        <v>127</v>
      </c>
      <c r="I34" s="350" t="s">
        <v>39</v>
      </c>
      <c r="J34" s="350">
        <f>+K34/4</f>
        <v>2.5000000000000001E-2</v>
      </c>
      <c r="K34" s="350">
        <v>0.1</v>
      </c>
      <c r="L34" s="98" t="s">
        <v>128</v>
      </c>
      <c r="M34" s="92"/>
      <c r="N34" s="95"/>
      <c r="O34" s="81"/>
      <c r="P34" s="91"/>
      <c r="Q34" s="92"/>
    </row>
    <row r="35" spans="1:17" ht="36" x14ac:dyDescent="0.25">
      <c r="A35" s="515"/>
      <c r="B35" s="488"/>
      <c r="C35" s="506"/>
      <c r="D35" s="530"/>
      <c r="E35" s="99" t="s">
        <v>171</v>
      </c>
      <c r="F35" s="387" t="s">
        <v>1158</v>
      </c>
      <c r="G35" s="353" t="s">
        <v>1009</v>
      </c>
      <c r="H35" s="354" t="s">
        <v>1032</v>
      </c>
      <c r="I35" s="350" t="s">
        <v>39</v>
      </c>
      <c r="J35" s="350" t="s">
        <v>39</v>
      </c>
      <c r="K35" s="351">
        <v>2</v>
      </c>
      <c r="L35" s="98" t="s">
        <v>131</v>
      </c>
      <c r="M35" s="92"/>
      <c r="N35" s="95"/>
      <c r="O35" s="81"/>
      <c r="P35" s="91"/>
      <c r="Q35" s="92"/>
    </row>
    <row r="36" spans="1:17" ht="12.6" thickBot="1" x14ac:dyDescent="0.3">
      <c r="A36" s="110" t="s">
        <v>0</v>
      </c>
      <c r="B36" s="110"/>
      <c r="C36" s="111">
        <v>23</v>
      </c>
      <c r="D36" s="112"/>
      <c r="E36" s="398"/>
      <c r="F36" s="398"/>
      <c r="G36" s="114"/>
      <c r="H36" s="397" t="s">
        <v>11</v>
      </c>
      <c r="I36" s="531"/>
      <c r="J36" s="532"/>
      <c r="K36" s="532"/>
      <c r="L36" s="533"/>
      <c r="M36" s="113"/>
      <c r="N36" s="528" t="s">
        <v>10</v>
      </c>
      <c r="O36" s="529"/>
      <c r="P36" s="528" t="e">
        <f>(P8+P10+#REF!+P17+P23+P24+P27)/7</f>
        <v>#REF!</v>
      </c>
      <c r="Q36" s="529"/>
    </row>
  </sheetData>
  <mergeCells count="42">
    <mergeCell ref="N36:O36"/>
    <mergeCell ref="P36:Q36"/>
    <mergeCell ref="B33:B35"/>
    <mergeCell ref="D33:D35"/>
    <mergeCell ref="I36:L36"/>
    <mergeCell ref="O8:O9"/>
    <mergeCell ref="P8:P9"/>
    <mergeCell ref="Q8:Q9"/>
    <mergeCell ref="G8:G9"/>
    <mergeCell ref="H8:H9"/>
    <mergeCell ref="I8:I9"/>
    <mergeCell ref="M8:M9"/>
    <mergeCell ref="N8:N9"/>
    <mergeCell ref="J8:J9"/>
    <mergeCell ref="K8:K9"/>
    <mergeCell ref="L8:L9"/>
    <mergeCell ref="A8:A35"/>
    <mergeCell ref="B8:B14"/>
    <mergeCell ref="C8:C14"/>
    <mergeCell ref="D8:D14"/>
    <mergeCell ref="E8:E9"/>
    <mergeCell ref="C25:C28"/>
    <mergeCell ref="D25:D27"/>
    <mergeCell ref="B15:B27"/>
    <mergeCell ref="C15:C24"/>
    <mergeCell ref="D15:D24"/>
    <mergeCell ref="F8:F9"/>
    <mergeCell ref="B29:B32"/>
    <mergeCell ref="C29:C35"/>
    <mergeCell ref="D29:D32"/>
    <mergeCell ref="E29:E31"/>
    <mergeCell ref="E20:E22"/>
    <mergeCell ref="A6:C6"/>
    <mergeCell ref="D6:E6"/>
    <mergeCell ref="I6:J6"/>
    <mergeCell ref="K6:L6"/>
    <mergeCell ref="N6:Q6"/>
    <mergeCell ref="A1:D3"/>
    <mergeCell ref="E1:P1"/>
    <mergeCell ref="E2:P3"/>
    <mergeCell ref="A4:Q4"/>
    <mergeCell ref="A5:Q5"/>
  </mergeCells>
  <conditionalFormatting sqref="O8 O10 O16:O35">
    <cfRule type="containsText" dxfId="34" priority="2" operator="containsText" text="CUMPLE">
      <formula>NOT(ISERROR(SEARCH("CUMPLE",O8)))</formula>
    </cfRule>
  </conditionalFormatting>
  <conditionalFormatting sqref="O16:O35 O8 O10">
    <cfRule type="containsText" dxfId="33" priority="167" operator="containsText" text="NO_CUMPLE">
      <formula>NOT(ISERROR(SEARCH("NO_CUMPLE",O8)))</formula>
    </cfRule>
    <cfRule type="cellIs" dxfId="32" priority="168" operator="greaterThan">
      <formula>111</formula>
    </cfRule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topLeftCell="A5" zoomScale="80" zoomScaleNormal="80" workbookViewId="0">
      <selection activeCell="H8" sqref="H8"/>
    </sheetView>
  </sheetViews>
  <sheetFormatPr baseColWidth="10" defaultRowHeight="14.4" x14ac:dyDescent="0.3"/>
  <cols>
    <col min="2" max="3" width="14.88671875" customWidth="1"/>
    <col min="4" max="4" width="20.44140625" customWidth="1"/>
    <col min="5" max="5" width="27" customWidth="1"/>
    <col min="6" max="6" width="23.88671875" customWidth="1"/>
    <col min="7" max="7" width="23.44140625" customWidth="1"/>
    <col min="8" max="8" width="20.109375" customWidth="1"/>
    <col min="10" max="10" width="12.6640625" customWidth="1"/>
    <col min="12" max="12" width="14.33203125" customWidth="1"/>
  </cols>
  <sheetData>
    <row r="1" spans="1:17" x14ac:dyDescent="0.3">
      <c r="A1" s="492"/>
      <c r="B1" s="493"/>
      <c r="C1" s="493"/>
      <c r="D1" s="494"/>
      <c r="E1" s="534" t="s">
        <v>26</v>
      </c>
      <c r="F1" s="535"/>
      <c r="G1" s="535"/>
      <c r="H1" s="535"/>
      <c r="I1" s="535"/>
      <c r="J1" s="535"/>
      <c r="K1" s="535"/>
      <c r="L1" s="535"/>
      <c r="M1" s="535"/>
      <c r="N1" s="535"/>
      <c r="O1" s="536"/>
      <c r="P1" s="537" t="s">
        <v>205</v>
      </c>
      <c r="Q1" s="538"/>
    </row>
    <row r="2" spans="1:17" x14ac:dyDescent="0.3">
      <c r="A2" s="495"/>
      <c r="B2" s="496"/>
      <c r="C2" s="496"/>
      <c r="D2" s="497"/>
      <c r="E2" s="539" t="s">
        <v>19</v>
      </c>
      <c r="F2" s="540"/>
      <c r="G2" s="540"/>
      <c r="H2" s="540"/>
      <c r="I2" s="540"/>
      <c r="J2" s="540"/>
      <c r="K2" s="540"/>
      <c r="L2" s="540"/>
      <c r="M2" s="540"/>
      <c r="N2" s="540"/>
      <c r="O2" s="541"/>
      <c r="P2" s="545" t="s">
        <v>206</v>
      </c>
      <c r="Q2" s="546"/>
    </row>
    <row r="3" spans="1:17" ht="42" customHeight="1" thickBot="1" x14ac:dyDescent="0.35">
      <c r="A3" s="498"/>
      <c r="B3" s="499"/>
      <c r="C3" s="499"/>
      <c r="D3" s="500"/>
      <c r="E3" s="542"/>
      <c r="F3" s="543"/>
      <c r="G3" s="543"/>
      <c r="H3" s="543"/>
      <c r="I3" s="543"/>
      <c r="J3" s="543"/>
      <c r="K3" s="543"/>
      <c r="L3" s="543"/>
      <c r="M3" s="543"/>
      <c r="N3" s="543"/>
      <c r="O3" s="544"/>
      <c r="P3" s="547" t="s">
        <v>207</v>
      </c>
      <c r="Q3" s="548"/>
    </row>
    <row r="4" spans="1:17" x14ac:dyDescent="0.3">
      <c r="A4" s="501" t="s">
        <v>385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7" x14ac:dyDescent="0.3">
      <c r="A5" s="462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7" ht="96" x14ac:dyDescent="0.3">
      <c r="A6" s="462" t="s">
        <v>4</v>
      </c>
      <c r="B6" s="462"/>
      <c r="C6" s="462"/>
      <c r="D6" s="463">
        <v>44232</v>
      </c>
      <c r="E6" s="464"/>
      <c r="F6" s="53" t="s">
        <v>13</v>
      </c>
      <c r="G6" s="53" t="s">
        <v>386</v>
      </c>
      <c r="H6" s="53" t="s">
        <v>6</v>
      </c>
      <c r="I6" s="465">
        <v>44229</v>
      </c>
      <c r="J6" s="462"/>
      <c r="K6" s="462" t="s">
        <v>7</v>
      </c>
      <c r="L6" s="462"/>
      <c r="M6" s="503" t="s">
        <v>12</v>
      </c>
      <c r="N6" s="549"/>
      <c r="O6" s="549"/>
      <c r="P6" s="549"/>
      <c r="Q6" s="464"/>
    </row>
    <row r="7" spans="1:17" ht="72" x14ac:dyDescent="0.3">
      <c r="A7" s="78" t="s">
        <v>290</v>
      </c>
      <c r="B7" s="78" t="s">
        <v>14</v>
      </c>
      <c r="C7" s="54" t="s">
        <v>291</v>
      </c>
      <c r="D7" s="54" t="s">
        <v>292</v>
      </c>
      <c r="E7" s="54" t="s">
        <v>293</v>
      </c>
      <c r="F7" s="54" t="s">
        <v>294</v>
      </c>
      <c r="G7" s="54" t="s">
        <v>2</v>
      </c>
      <c r="H7" s="54" t="s">
        <v>295</v>
      </c>
      <c r="I7" s="54" t="s">
        <v>9</v>
      </c>
      <c r="J7" s="54" t="s">
        <v>8</v>
      </c>
      <c r="K7" s="54" t="s">
        <v>1</v>
      </c>
      <c r="L7" s="54" t="s">
        <v>211</v>
      </c>
      <c r="M7" s="54" t="s">
        <v>22</v>
      </c>
      <c r="N7" s="54" t="s">
        <v>212</v>
      </c>
      <c r="O7" s="54" t="s">
        <v>21</v>
      </c>
      <c r="P7" s="54" t="s">
        <v>24</v>
      </c>
      <c r="Q7" s="78" t="s">
        <v>25</v>
      </c>
    </row>
    <row r="8" spans="1:17" ht="126" customHeight="1" x14ac:dyDescent="0.3">
      <c r="A8" s="513" t="s">
        <v>174</v>
      </c>
      <c r="B8" s="513" t="s">
        <v>387</v>
      </c>
      <c r="C8" s="517" t="s">
        <v>388</v>
      </c>
      <c r="D8" s="517" t="s">
        <v>389</v>
      </c>
      <c r="E8" s="550" t="s">
        <v>1033</v>
      </c>
      <c r="F8" s="79" t="s">
        <v>1035</v>
      </c>
      <c r="G8" s="79" t="s">
        <v>1034</v>
      </c>
      <c r="H8" s="79" t="s">
        <v>390</v>
      </c>
      <c r="I8" s="160" t="s">
        <v>39</v>
      </c>
      <c r="J8" s="161">
        <v>0.9</v>
      </c>
      <c r="K8" s="161">
        <v>0.9</v>
      </c>
      <c r="L8" s="81" t="s">
        <v>128</v>
      </c>
      <c r="M8" s="130"/>
      <c r="N8" s="82"/>
      <c r="O8" s="81"/>
      <c r="P8" s="82"/>
      <c r="Q8" s="117"/>
    </row>
    <row r="9" spans="1:17" ht="69.75" customHeight="1" x14ac:dyDescent="0.3">
      <c r="A9" s="514"/>
      <c r="B9" s="514"/>
      <c r="C9" s="518"/>
      <c r="D9" s="518"/>
      <c r="E9" s="551"/>
      <c r="F9" s="79" t="s">
        <v>1036</v>
      </c>
      <c r="G9" s="79" t="s">
        <v>1037</v>
      </c>
      <c r="H9" s="79" t="s">
        <v>391</v>
      </c>
      <c r="I9" s="160" t="s">
        <v>39</v>
      </c>
      <c r="J9" s="161">
        <v>0.9</v>
      </c>
      <c r="K9" s="161">
        <v>0.9</v>
      </c>
      <c r="L9" s="81" t="s">
        <v>128</v>
      </c>
      <c r="M9" s="130"/>
      <c r="N9" s="82"/>
      <c r="O9" s="81"/>
      <c r="P9" s="82"/>
      <c r="Q9" s="117"/>
    </row>
    <row r="10" spans="1:17" ht="75.75" customHeight="1" x14ac:dyDescent="0.3">
      <c r="A10" s="514"/>
      <c r="B10" s="514"/>
      <c r="C10" s="518"/>
      <c r="D10" s="519"/>
      <c r="E10" s="79" t="s">
        <v>1038</v>
      </c>
      <c r="F10" s="79" t="s">
        <v>392</v>
      </c>
      <c r="G10" s="79" t="s">
        <v>393</v>
      </c>
      <c r="H10" s="79" t="s">
        <v>394</v>
      </c>
      <c r="I10" s="160" t="s">
        <v>39</v>
      </c>
      <c r="J10" s="161">
        <v>0.9</v>
      </c>
      <c r="K10" s="161">
        <v>0.9</v>
      </c>
      <c r="L10" s="351" t="s">
        <v>128</v>
      </c>
      <c r="M10" s="130"/>
      <c r="N10" s="81"/>
      <c r="O10" s="81"/>
      <c r="P10" s="82"/>
      <c r="Q10" s="117"/>
    </row>
    <row r="11" spans="1:17" ht="57" x14ac:dyDescent="0.3">
      <c r="A11" s="514"/>
      <c r="B11" s="514"/>
      <c r="C11" s="518"/>
      <c r="D11" s="352"/>
      <c r="E11" s="79" t="s">
        <v>1039</v>
      </c>
      <c r="F11" s="79" t="s">
        <v>396</v>
      </c>
      <c r="G11" s="79" t="s">
        <v>1040</v>
      </c>
      <c r="H11" s="79" t="s">
        <v>395</v>
      </c>
      <c r="I11" s="160" t="s">
        <v>39</v>
      </c>
      <c r="J11" s="161">
        <v>0.9</v>
      </c>
      <c r="K11" s="161">
        <v>0.9</v>
      </c>
      <c r="L11" s="351" t="s">
        <v>128</v>
      </c>
      <c r="M11" s="82"/>
      <c r="N11" s="82"/>
      <c r="O11" s="81"/>
      <c r="P11" s="82"/>
      <c r="Q11" s="85"/>
    </row>
    <row r="12" spans="1:17" ht="83.25" customHeight="1" x14ac:dyDescent="0.3">
      <c r="A12" s="513" t="s">
        <v>398</v>
      </c>
      <c r="B12" s="552" t="s">
        <v>399</v>
      </c>
      <c r="C12" s="517" t="s">
        <v>400</v>
      </c>
      <c r="D12" s="517" t="s">
        <v>401</v>
      </c>
      <c r="E12" s="79" t="s">
        <v>1041</v>
      </c>
      <c r="F12" s="79" t="s">
        <v>402</v>
      </c>
      <c r="G12" s="79" t="s">
        <v>1042</v>
      </c>
      <c r="H12" s="79" t="s">
        <v>404</v>
      </c>
      <c r="I12" s="160" t="s">
        <v>39</v>
      </c>
      <c r="J12" s="161" t="s">
        <v>39</v>
      </c>
      <c r="K12" s="161">
        <v>1</v>
      </c>
      <c r="L12" s="81" t="s">
        <v>131</v>
      </c>
      <c r="M12" s="82"/>
      <c r="N12" s="81"/>
      <c r="O12" s="81"/>
      <c r="P12" s="82"/>
      <c r="Q12" s="85"/>
    </row>
    <row r="13" spans="1:17" ht="34.200000000000003" x14ac:dyDescent="0.3">
      <c r="A13" s="514"/>
      <c r="B13" s="553"/>
      <c r="C13" s="518"/>
      <c r="D13" s="519"/>
      <c r="E13" s="79" t="s">
        <v>1045</v>
      </c>
      <c r="F13" s="79" t="s">
        <v>405</v>
      </c>
      <c r="G13" s="79" t="s">
        <v>1043</v>
      </c>
      <c r="H13" s="79" t="s">
        <v>406</v>
      </c>
      <c r="I13" s="160" t="s">
        <v>39</v>
      </c>
      <c r="J13" s="161">
        <v>0.9</v>
      </c>
      <c r="K13" s="161">
        <v>0.9</v>
      </c>
      <c r="L13" s="351" t="s">
        <v>128</v>
      </c>
      <c r="M13" s="82"/>
      <c r="N13" s="81"/>
      <c r="O13" s="81"/>
      <c r="P13" s="82"/>
      <c r="Q13" s="85"/>
    </row>
    <row r="14" spans="1:17" ht="57" x14ac:dyDescent="0.3">
      <c r="A14" s="514"/>
      <c r="B14" s="553"/>
      <c r="C14" s="518"/>
      <c r="D14" s="162" t="s">
        <v>407</v>
      </c>
      <c r="E14" s="79" t="s">
        <v>1044</v>
      </c>
      <c r="F14" s="79" t="s">
        <v>408</v>
      </c>
      <c r="G14" s="79" t="s">
        <v>409</v>
      </c>
      <c r="H14" s="79" t="s">
        <v>397</v>
      </c>
      <c r="I14" s="160" t="s">
        <v>39</v>
      </c>
      <c r="J14" s="160" t="s">
        <v>39</v>
      </c>
      <c r="K14" s="161">
        <v>0.9</v>
      </c>
      <c r="L14" s="81" t="s">
        <v>128</v>
      </c>
      <c r="M14" s="82"/>
      <c r="N14" s="81"/>
      <c r="O14" s="81"/>
      <c r="P14" s="82"/>
      <c r="Q14" s="85"/>
    </row>
    <row r="15" spans="1:17" ht="57" x14ac:dyDescent="0.3">
      <c r="A15" s="514"/>
      <c r="B15" s="553"/>
      <c r="C15" s="518"/>
      <c r="D15" s="118" t="s">
        <v>410</v>
      </c>
      <c r="E15" s="79" t="s">
        <v>1046</v>
      </c>
      <c r="F15" s="79" t="s">
        <v>411</v>
      </c>
      <c r="G15" s="79" t="s">
        <v>412</v>
      </c>
      <c r="H15" s="79" t="s">
        <v>413</v>
      </c>
      <c r="I15" s="160" t="s">
        <v>39</v>
      </c>
      <c r="J15" s="160" t="s">
        <v>39</v>
      </c>
      <c r="K15" s="161">
        <v>0.9</v>
      </c>
      <c r="L15" s="81" t="s">
        <v>128</v>
      </c>
      <c r="M15" s="82"/>
      <c r="N15" s="81"/>
      <c r="O15" s="81"/>
      <c r="P15" s="82"/>
      <c r="Q15" s="85"/>
    </row>
    <row r="16" spans="1:17" ht="45.6" x14ac:dyDescent="0.3">
      <c r="A16" s="514"/>
      <c r="B16" s="553"/>
      <c r="C16" s="518"/>
      <c r="D16" s="162" t="s">
        <v>414</v>
      </c>
      <c r="E16" s="97" t="s">
        <v>1047</v>
      </c>
      <c r="F16" s="97" t="s">
        <v>415</v>
      </c>
      <c r="G16" s="97" t="s">
        <v>416</v>
      </c>
      <c r="H16" s="79" t="s">
        <v>417</v>
      </c>
      <c r="I16" s="160" t="s">
        <v>39</v>
      </c>
      <c r="J16" s="160" t="s">
        <v>39</v>
      </c>
      <c r="K16" s="161">
        <v>0.9</v>
      </c>
      <c r="L16" s="81" t="s">
        <v>131</v>
      </c>
      <c r="M16" s="82"/>
      <c r="N16" s="81"/>
      <c r="O16" s="81"/>
      <c r="P16" s="82"/>
      <c r="Q16" s="85"/>
    </row>
    <row r="17" spans="1:17" ht="57" x14ac:dyDescent="0.3">
      <c r="A17" s="514"/>
      <c r="B17" s="553"/>
      <c r="C17" s="518"/>
      <c r="D17" s="127" t="s">
        <v>418</v>
      </c>
      <c r="E17" s="79" t="s">
        <v>1048</v>
      </c>
      <c r="F17" s="79" t="s">
        <v>419</v>
      </c>
      <c r="G17" s="79" t="s">
        <v>1049</v>
      </c>
      <c r="H17" s="79" t="s">
        <v>413</v>
      </c>
      <c r="I17" s="160" t="s">
        <v>39</v>
      </c>
      <c r="J17" s="160" t="s">
        <v>39</v>
      </c>
      <c r="K17" s="161">
        <v>0.9</v>
      </c>
      <c r="L17" s="81" t="s">
        <v>128</v>
      </c>
      <c r="M17" s="82"/>
      <c r="N17" s="81"/>
      <c r="O17" s="81"/>
      <c r="P17" s="82"/>
      <c r="Q17" s="85"/>
    </row>
    <row r="18" spans="1:17" ht="58.5" customHeight="1" x14ac:dyDescent="0.3">
      <c r="A18" s="514"/>
      <c r="B18" s="553"/>
      <c r="C18" s="506" t="s">
        <v>420</v>
      </c>
      <c r="D18" s="517" t="s">
        <v>421</v>
      </c>
      <c r="E18" s="79" t="s">
        <v>422</v>
      </c>
      <c r="F18" s="79" t="s">
        <v>423</v>
      </c>
      <c r="G18" s="79" t="s">
        <v>1050</v>
      </c>
      <c r="H18" s="79" t="s">
        <v>1051</v>
      </c>
      <c r="I18" s="160" t="s">
        <v>39</v>
      </c>
      <c r="J18" s="161">
        <v>0.9</v>
      </c>
      <c r="K18" s="161">
        <v>0.9</v>
      </c>
      <c r="L18" s="81" t="s">
        <v>128</v>
      </c>
      <c r="M18" s="82"/>
      <c r="N18" s="81"/>
      <c r="O18" s="81"/>
      <c r="P18" s="82"/>
      <c r="Q18" s="85"/>
    </row>
    <row r="19" spans="1:17" ht="45.6" x14ac:dyDescent="0.3">
      <c r="A19" s="515"/>
      <c r="B19" s="554"/>
      <c r="C19" s="506"/>
      <c r="D19" s="519"/>
      <c r="E19" s="79" t="s">
        <v>1056</v>
      </c>
      <c r="F19" s="79" t="s">
        <v>1052</v>
      </c>
      <c r="G19" s="79" t="s">
        <v>1043</v>
      </c>
      <c r="H19" s="79" t="s">
        <v>406</v>
      </c>
      <c r="I19" s="160" t="s">
        <v>39</v>
      </c>
      <c r="J19" s="161">
        <v>0.9</v>
      </c>
      <c r="K19" s="161">
        <v>0.9</v>
      </c>
      <c r="L19" s="81" t="s">
        <v>128</v>
      </c>
      <c r="M19" s="82"/>
      <c r="N19" s="82"/>
      <c r="O19" s="81"/>
      <c r="P19" s="117"/>
      <c r="Q19" s="85"/>
    </row>
    <row r="20" spans="1:17" ht="57" x14ac:dyDescent="0.3">
      <c r="A20" s="119" t="s">
        <v>398</v>
      </c>
      <c r="B20" s="164" t="s">
        <v>424</v>
      </c>
      <c r="C20" s="118" t="s">
        <v>425</v>
      </c>
      <c r="D20" s="118" t="s">
        <v>426</v>
      </c>
      <c r="E20" s="79" t="s">
        <v>1053</v>
      </c>
      <c r="F20" s="79" t="s">
        <v>427</v>
      </c>
      <c r="G20" s="79" t="s">
        <v>403</v>
      </c>
      <c r="H20" s="79" t="s">
        <v>404</v>
      </c>
      <c r="I20" s="160" t="s">
        <v>39</v>
      </c>
      <c r="J20" s="161" t="s">
        <v>962</v>
      </c>
      <c r="K20" s="161">
        <v>1</v>
      </c>
      <c r="L20" s="81" t="s">
        <v>658</v>
      </c>
      <c r="M20" s="82"/>
      <c r="N20" s="81"/>
      <c r="O20" s="81"/>
      <c r="P20" s="82"/>
      <c r="Q20" s="85"/>
    </row>
    <row r="21" spans="1:17" ht="49.5" customHeight="1" x14ac:dyDescent="0.3">
      <c r="A21" s="514" t="s">
        <v>398</v>
      </c>
      <c r="B21" s="513" t="s">
        <v>428</v>
      </c>
      <c r="C21" s="510" t="s">
        <v>429</v>
      </c>
      <c r="D21" s="79" t="s">
        <v>430</v>
      </c>
      <c r="E21" s="79" t="s">
        <v>431</v>
      </c>
      <c r="F21" s="354" t="s">
        <v>1054</v>
      </c>
      <c r="G21" s="353" t="s">
        <v>1009</v>
      </c>
      <c r="H21" s="79" t="s">
        <v>432</v>
      </c>
      <c r="I21" s="160" t="s">
        <v>39</v>
      </c>
      <c r="J21" s="161" t="s">
        <v>962</v>
      </c>
      <c r="K21" s="161">
        <v>0.9</v>
      </c>
      <c r="L21" s="351" t="s">
        <v>658</v>
      </c>
      <c r="M21" s="82"/>
      <c r="N21" s="82"/>
      <c r="O21" s="81"/>
      <c r="P21" s="82"/>
      <c r="Q21" s="85"/>
    </row>
    <row r="22" spans="1:17" ht="45.6" x14ac:dyDescent="0.3">
      <c r="A22" s="514"/>
      <c r="B22" s="514"/>
      <c r="C22" s="511"/>
      <c r="D22" s="79" t="s">
        <v>433</v>
      </c>
      <c r="E22" s="79" t="s">
        <v>1055</v>
      </c>
      <c r="F22" s="79" t="s">
        <v>434</v>
      </c>
      <c r="G22" s="79" t="s">
        <v>435</v>
      </c>
      <c r="H22" s="128" t="s">
        <v>436</v>
      </c>
      <c r="I22" s="129" t="s">
        <v>39</v>
      </c>
      <c r="J22" s="130">
        <v>0.8</v>
      </c>
      <c r="K22" s="82">
        <v>0.8</v>
      </c>
      <c r="L22" s="165" t="s">
        <v>128</v>
      </c>
      <c r="M22" s="82"/>
      <c r="N22" s="81"/>
      <c r="O22" s="81"/>
      <c r="P22" s="82"/>
      <c r="Q22" s="85"/>
    </row>
    <row r="23" spans="1:17" ht="34.200000000000003" x14ac:dyDescent="0.3">
      <c r="A23" s="514"/>
      <c r="B23" s="514"/>
      <c r="C23" s="511"/>
      <c r="D23" s="166" t="s">
        <v>437</v>
      </c>
      <c r="E23" s="128" t="s">
        <v>1057</v>
      </c>
      <c r="F23" s="79" t="s">
        <v>438</v>
      </c>
      <c r="G23" s="79" t="s">
        <v>439</v>
      </c>
      <c r="H23" s="128" t="s">
        <v>440</v>
      </c>
      <c r="I23" s="167" t="s">
        <v>39</v>
      </c>
      <c r="J23" s="163" t="s">
        <v>39</v>
      </c>
      <c r="K23" s="350">
        <v>0.9</v>
      </c>
      <c r="L23" s="98" t="s">
        <v>131</v>
      </c>
      <c r="M23" s="82"/>
      <c r="N23" s="81"/>
      <c r="O23" s="81"/>
      <c r="P23" s="82"/>
      <c r="Q23" s="85"/>
    </row>
    <row r="24" spans="1:17" ht="45.6" x14ac:dyDescent="0.3">
      <c r="A24" s="514"/>
      <c r="B24" s="514"/>
      <c r="C24" s="511"/>
      <c r="D24" s="166" t="s">
        <v>441</v>
      </c>
      <c r="E24" s="166" t="s">
        <v>1058</v>
      </c>
      <c r="F24" s="79" t="s">
        <v>442</v>
      </c>
      <c r="G24" s="79" t="s">
        <v>443</v>
      </c>
      <c r="H24" s="79" t="s">
        <v>444</v>
      </c>
      <c r="I24" s="167" t="s">
        <v>39</v>
      </c>
      <c r="J24" s="163" t="s">
        <v>39</v>
      </c>
      <c r="K24" s="82">
        <v>0.9</v>
      </c>
      <c r="L24" s="98" t="s">
        <v>131</v>
      </c>
      <c r="M24" s="82"/>
      <c r="N24" s="81"/>
      <c r="O24" s="81"/>
      <c r="P24" s="82"/>
      <c r="Q24" s="98"/>
    </row>
    <row r="25" spans="1:17" ht="34.799999999999997" thickBot="1" x14ac:dyDescent="0.35">
      <c r="A25" s="514"/>
      <c r="B25" s="514"/>
      <c r="C25" s="511"/>
      <c r="D25" s="166" t="s">
        <v>445</v>
      </c>
      <c r="E25" s="166" t="s">
        <v>1059</v>
      </c>
      <c r="F25" s="79" t="s">
        <v>446</v>
      </c>
      <c r="G25" s="79" t="s">
        <v>447</v>
      </c>
      <c r="H25" s="97" t="s">
        <v>448</v>
      </c>
      <c r="I25" s="167" t="s">
        <v>962</v>
      </c>
      <c r="J25" s="163">
        <v>0.9</v>
      </c>
      <c r="K25" s="82">
        <v>0.9</v>
      </c>
      <c r="L25" s="98" t="s">
        <v>128</v>
      </c>
      <c r="M25" s="82"/>
      <c r="N25" s="82"/>
      <c r="O25" s="81"/>
      <c r="P25" s="82"/>
      <c r="Q25" s="98"/>
    </row>
    <row r="26" spans="1:17" ht="37.200000000000003" thickBot="1" x14ac:dyDescent="0.35">
      <c r="A26" s="110" t="s">
        <v>0</v>
      </c>
      <c r="B26" s="110">
        <v>26</v>
      </c>
      <c r="C26" s="168"/>
      <c r="D26" s="112"/>
      <c r="E26" s="113"/>
      <c r="F26" s="113"/>
      <c r="G26" s="114"/>
      <c r="H26" s="115" t="s">
        <v>11</v>
      </c>
      <c r="I26" s="528"/>
      <c r="J26" s="555"/>
      <c r="K26" s="555"/>
      <c r="L26" s="529"/>
      <c r="M26" s="113"/>
      <c r="N26" s="528" t="s">
        <v>10</v>
      </c>
      <c r="O26" s="529"/>
      <c r="P26" s="528" t="e">
        <f>(P8+#REF!+P20+P21+#REF!+#REF!+#REF!)/7</f>
        <v>#REF!</v>
      </c>
      <c r="Q26" s="529"/>
    </row>
  </sheetData>
  <mergeCells count="30">
    <mergeCell ref="I26:L26"/>
    <mergeCell ref="N26:O26"/>
    <mergeCell ref="P26:Q26"/>
    <mergeCell ref="A21:A25"/>
    <mergeCell ref="B21:B25"/>
    <mergeCell ref="C21:C25"/>
    <mergeCell ref="A12:A19"/>
    <mergeCell ref="B12:B19"/>
    <mergeCell ref="C12:C17"/>
    <mergeCell ref="D12:D13"/>
    <mergeCell ref="C18:C19"/>
    <mergeCell ref="D18:D19"/>
    <mergeCell ref="A8:A11"/>
    <mergeCell ref="B8:B11"/>
    <mergeCell ref="C8:C11"/>
    <mergeCell ref="D8:D10"/>
    <mergeCell ref="E8:E9"/>
    <mergeCell ref="A4:Q4"/>
    <mergeCell ref="A5:Q5"/>
    <mergeCell ref="A6:C6"/>
    <mergeCell ref="D6:E6"/>
    <mergeCell ref="I6:J6"/>
    <mergeCell ref="K6:L6"/>
    <mergeCell ref="M6:Q6"/>
    <mergeCell ref="A1:D3"/>
    <mergeCell ref="E1:O1"/>
    <mergeCell ref="P1:Q1"/>
    <mergeCell ref="E2:O3"/>
    <mergeCell ref="P2:Q2"/>
    <mergeCell ref="P3:Q3"/>
  </mergeCells>
  <conditionalFormatting sqref="O8:O9 O11 O19:O25">
    <cfRule type="containsText" dxfId="31" priority="1" operator="containsText" text="CUMPLE">
      <formula>NOT(ISERROR(SEARCH("CUMPLE",O8)))</formula>
    </cfRule>
  </conditionalFormatting>
  <conditionalFormatting sqref="O19:O25 O8:O9 O11">
    <cfRule type="containsText" dxfId="30" priority="32" operator="containsText" text="NO_CUMPLE">
      <formula>NOT(ISERROR(SEARCH("NO_CUMPLE",O8)))</formula>
    </cfRule>
    <cfRule type="cellIs" dxfId="29" priority="33" operator="greaterThan">
      <formula>111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7"/>
  <sheetViews>
    <sheetView topLeftCell="A22" zoomScale="80" zoomScaleNormal="80" workbookViewId="0">
      <selection activeCell="E8" sqref="E8"/>
    </sheetView>
  </sheetViews>
  <sheetFormatPr baseColWidth="10" defaultRowHeight="14.4" x14ac:dyDescent="0.3"/>
  <cols>
    <col min="3" max="3" width="20.109375" customWidth="1"/>
    <col min="4" max="4" width="19" customWidth="1"/>
    <col min="5" max="5" width="30.33203125" customWidth="1"/>
    <col min="6" max="6" width="16.88671875" customWidth="1"/>
    <col min="7" max="7" width="22.44140625" customWidth="1"/>
    <col min="8" max="8" width="15.44140625" customWidth="1"/>
    <col min="12" max="12" width="16.109375" customWidth="1"/>
    <col min="17" max="17" width="16.44140625" customWidth="1"/>
  </cols>
  <sheetData>
    <row r="1" spans="1:17" x14ac:dyDescent="0.3">
      <c r="A1" s="559"/>
      <c r="B1" s="559"/>
      <c r="C1" s="559"/>
      <c r="D1" s="559"/>
      <c r="E1" s="560" t="s">
        <v>26</v>
      </c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5" t="s">
        <v>208</v>
      </c>
    </row>
    <row r="2" spans="1:17" x14ac:dyDescent="0.3">
      <c r="A2" s="559"/>
      <c r="B2" s="559"/>
      <c r="C2" s="559"/>
      <c r="D2" s="559"/>
      <c r="E2" s="560" t="s">
        <v>19</v>
      </c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5" t="s">
        <v>209</v>
      </c>
    </row>
    <row r="3" spans="1:17" ht="44.25" customHeight="1" x14ac:dyDescent="0.3">
      <c r="A3" s="559"/>
      <c r="B3" s="559"/>
      <c r="C3" s="559"/>
      <c r="D3" s="559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5" t="s">
        <v>210</v>
      </c>
    </row>
    <row r="4" spans="1:17" x14ac:dyDescent="0.3">
      <c r="A4" s="561" t="s">
        <v>213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</row>
    <row r="5" spans="1:17" x14ac:dyDescent="0.3">
      <c r="A5" s="439" t="s">
        <v>5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1:17" ht="20.399999999999999" x14ac:dyDescent="0.3">
      <c r="A6" s="439" t="s">
        <v>4</v>
      </c>
      <c r="B6" s="439"/>
      <c r="C6" s="439"/>
      <c r="D6" s="439"/>
      <c r="E6" s="439"/>
      <c r="F6" s="56" t="s">
        <v>13</v>
      </c>
      <c r="G6" s="56"/>
      <c r="H6" s="56" t="s">
        <v>6</v>
      </c>
      <c r="I6" s="566"/>
      <c r="J6" s="439"/>
      <c r="K6" s="439" t="s">
        <v>7</v>
      </c>
      <c r="L6" s="439"/>
      <c r="M6" s="57"/>
      <c r="N6" s="439" t="s">
        <v>12</v>
      </c>
      <c r="O6" s="439"/>
      <c r="P6" s="439"/>
      <c r="Q6" s="439"/>
    </row>
    <row r="7" spans="1:17" ht="51" x14ac:dyDescent="0.3">
      <c r="A7" s="58" t="s">
        <v>111</v>
      </c>
      <c r="B7" s="58" t="s">
        <v>14</v>
      </c>
      <c r="C7" s="58" t="s">
        <v>112</v>
      </c>
      <c r="D7" s="58" t="s">
        <v>113</v>
      </c>
      <c r="E7" s="58" t="s">
        <v>114</v>
      </c>
      <c r="F7" s="58" t="s">
        <v>115</v>
      </c>
      <c r="G7" s="58" t="s">
        <v>2</v>
      </c>
      <c r="H7" s="58" t="s">
        <v>116</v>
      </c>
      <c r="I7" s="58" t="s">
        <v>9</v>
      </c>
      <c r="J7" s="58" t="s">
        <v>8</v>
      </c>
      <c r="K7" s="58" t="s">
        <v>1</v>
      </c>
      <c r="L7" s="58" t="s">
        <v>172</v>
      </c>
      <c r="M7" s="59" t="s">
        <v>22</v>
      </c>
      <c r="N7" s="58" t="s">
        <v>173</v>
      </c>
      <c r="O7" s="58" t="s">
        <v>21</v>
      </c>
      <c r="P7" s="58" t="s">
        <v>24</v>
      </c>
      <c r="Q7" s="60" t="s">
        <v>25</v>
      </c>
    </row>
    <row r="8" spans="1:17" ht="165.75" customHeight="1" x14ac:dyDescent="0.3">
      <c r="A8" s="572" t="s">
        <v>174</v>
      </c>
      <c r="B8" s="362" t="s">
        <v>1071</v>
      </c>
      <c r="C8" s="570" t="s">
        <v>1074</v>
      </c>
      <c r="D8" s="363" t="s">
        <v>176</v>
      </c>
      <c r="E8" s="364" t="s">
        <v>1063</v>
      </c>
      <c r="F8" s="370" t="s">
        <v>1060</v>
      </c>
      <c r="G8" s="365" t="s">
        <v>1062</v>
      </c>
      <c r="H8" s="371" t="s">
        <v>1061</v>
      </c>
      <c r="I8" s="380" t="s">
        <v>962</v>
      </c>
      <c r="J8" s="377">
        <v>0.9</v>
      </c>
      <c r="K8" s="377">
        <v>0.9</v>
      </c>
      <c r="L8" s="380" t="s">
        <v>128</v>
      </c>
      <c r="M8" s="388"/>
      <c r="N8" s="61"/>
      <c r="O8" s="62"/>
      <c r="P8" s="61"/>
      <c r="Q8" s="63"/>
    </row>
    <row r="9" spans="1:17" ht="65.25" customHeight="1" x14ac:dyDescent="0.3">
      <c r="A9" s="573"/>
      <c r="B9" s="567" t="s">
        <v>1072</v>
      </c>
      <c r="C9" s="571"/>
      <c r="D9" s="363" t="s">
        <v>1064</v>
      </c>
      <c r="E9" s="364" t="s">
        <v>1065</v>
      </c>
      <c r="F9" s="370" t="s">
        <v>1066</v>
      </c>
      <c r="G9" s="365" t="s">
        <v>177</v>
      </c>
      <c r="H9" s="366" t="s">
        <v>127</v>
      </c>
      <c r="I9" s="367" t="s">
        <v>178</v>
      </c>
      <c r="J9" s="367" t="s">
        <v>178</v>
      </c>
      <c r="K9" s="367" t="s">
        <v>178</v>
      </c>
      <c r="L9" s="367" t="s">
        <v>3</v>
      </c>
      <c r="M9" s="388"/>
      <c r="N9" s="61"/>
      <c r="O9" s="62"/>
      <c r="P9" s="61"/>
      <c r="Q9" s="63"/>
    </row>
    <row r="10" spans="1:17" ht="120.75" customHeight="1" x14ac:dyDescent="0.3">
      <c r="A10" s="573"/>
      <c r="B10" s="567"/>
      <c r="C10" s="571"/>
      <c r="D10" s="363" t="s">
        <v>1067</v>
      </c>
      <c r="E10" s="363" t="s">
        <v>1068</v>
      </c>
      <c r="F10" s="365" t="s">
        <v>1069</v>
      </c>
      <c r="G10" s="370" t="s">
        <v>1070</v>
      </c>
      <c r="H10" s="366" t="s">
        <v>179</v>
      </c>
      <c r="I10" s="367" t="s">
        <v>39</v>
      </c>
      <c r="J10" s="368">
        <v>0.9</v>
      </c>
      <c r="K10" s="368">
        <v>0.9</v>
      </c>
      <c r="L10" s="367" t="s">
        <v>128</v>
      </c>
      <c r="M10" s="369"/>
      <c r="N10" s="64"/>
      <c r="O10" s="65"/>
      <c r="P10" s="64"/>
      <c r="Q10" s="66"/>
    </row>
    <row r="11" spans="1:17" ht="120.75" customHeight="1" x14ac:dyDescent="0.3">
      <c r="A11" s="573"/>
      <c r="B11" s="567"/>
      <c r="C11" s="571"/>
      <c r="D11" s="376" t="s">
        <v>1104</v>
      </c>
      <c r="E11" s="389" t="s">
        <v>195</v>
      </c>
      <c r="F11" s="365" t="s">
        <v>1075</v>
      </c>
      <c r="G11" s="370" t="s">
        <v>1076</v>
      </c>
      <c r="H11" s="274" t="s">
        <v>196</v>
      </c>
      <c r="I11" s="275">
        <v>1</v>
      </c>
      <c r="J11" s="275">
        <v>1</v>
      </c>
      <c r="K11" s="275">
        <v>1</v>
      </c>
      <c r="L11" s="275" t="s">
        <v>3</v>
      </c>
      <c r="M11" s="369"/>
      <c r="N11" s="383"/>
      <c r="O11" s="382"/>
      <c r="P11" s="383"/>
      <c r="Q11" s="66"/>
    </row>
    <row r="12" spans="1:17" ht="120.75" customHeight="1" x14ac:dyDescent="0.3">
      <c r="A12" s="573"/>
      <c r="B12" s="567"/>
      <c r="C12" s="571"/>
      <c r="D12" s="376" t="s">
        <v>1115</v>
      </c>
      <c r="E12" s="375" t="s">
        <v>1116</v>
      </c>
      <c r="F12" s="370" t="s">
        <v>1106</v>
      </c>
      <c r="G12" s="370" t="s">
        <v>1117</v>
      </c>
      <c r="H12" s="371" t="s">
        <v>1108</v>
      </c>
      <c r="I12" s="368">
        <v>0.95</v>
      </c>
      <c r="J12" s="368">
        <v>0.95</v>
      </c>
      <c r="K12" s="368">
        <v>0.95</v>
      </c>
      <c r="L12" s="367" t="s">
        <v>3</v>
      </c>
      <c r="M12" s="369"/>
      <c r="N12" s="383"/>
      <c r="O12" s="382"/>
      <c r="P12" s="383"/>
      <c r="Q12" s="66"/>
    </row>
    <row r="13" spans="1:17" ht="120.75" customHeight="1" x14ac:dyDescent="0.3">
      <c r="A13" s="573"/>
      <c r="B13" s="567"/>
      <c r="C13" s="571"/>
      <c r="D13" s="376" t="s">
        <v>1109</v>
      </c>
      <c r="E13" s="364" t="s">
        <v>1105</v>
      </c>
      <c r="F13" s="370" t="s">
        <v>1106</v>
      </c>
      <c r="G13" s="370" t="s">
        <v>1107</v>
      </c>
      <c r="H13" s="371" t="s">
        <v>1108</v>
      </c>
      <c r="I13" s="377">
        <v>0.9</v>
      </c>
      <c r="J13" s="377">
        <v>0.9</v>
      </c>
      <c r="K13" s="377">
        <v>0.9</v>
      </c>
      <c r="L13" s="380" t="s">
        <v>3</v>
      </c>
      <c r="M13" s="369"/>
      <c r="N13" s="383"/>
      <c r="O13" s="382"/>
      <c r="P13" s="383"/>
      <c r="Q13" s="66"/>
    </row>
    <row r="14" spans="1:17" ht="120.75" customHeight="1" x14ac:dyDescent="0.3">
      <c r="A14" s="573"/>
      <c r="B14" s="567"/>
      <c r="C14" s="571"/>
      <c r="D14" s="376" t="s">
        <v>1110</v>
      </c>
      <c r="E14" s="376" t="s">
        <v>1111</v>
      </c>
      <c r="F14" s="370" t="s">
        <v>1112</v>
      </c>
      <c r="G14" s="370" t="s">
        <v>1113</v>
      </c>
      <c r="H14" s="376" t="s">
        <v>1114</v>
      </c>
      <c r="I14" s="391" t="s">
        <v>962</v>
      </c>
      <c r="J14" s="392">
        <v>0.9</v>
      </c>
      <c r="K14" s="392">
        <v>0.9</v>
      </c>
      <c r="L14" s="391" t="s">
        <v>128</v>
      </c>
      <c r="M14" s="369"/>
      <c r="N14" s="383"/>
      <c r="O14" s="382"/>
      <c r="P14" s="383"/>
      <c r="Q14" s="66"/>
    </row>
    <row r="15" spans="1:17" ht="79.5" customHeight="1" x14ac:dyDescent="0.3">
      <c r="A15" s="573"/>
      <c r="B15" s="567"/>
      <c r="C15" s="571"/>
      <c r="D15" s="568" t="s">
        <v>180</v>
      </c>
      <c r="E15" s="365" t="s">
        <v>181</v>
      </c>
      <c r="F15" s="366" t="s">
        <v>182</v>
      </c>
      <c r="G15" s="365" t="s">
        <v>183</v>
      </c>
      <c r="H15" s="365" t="s">
        <v>127</v>
      </c>
      <c r="I15" s="367">
        <v>1</v>
      </c>
      <c r="J15" s="367">
        <v>1</v>
      </c>
      <c r="K15" s="367">
        <v>1</v>
      </c>
      <c r="L15" s="372" t="s">
        <v>3</v>
      </c>
      <c r="M15" s="369"/>
      <c r="N15" s="61"/>
      <c r="O15" s="65"/>
      <c r="P15" s="67"/>
      <c r="Q15" s="63"/>
    </row>
    <row r="16" spans="1:17" ht="44.25" customHeight="1" x14ac:dyDescent="0.3">
      <c r="A16" s="573"/>
      <c r="B16" s="567"/>
      <c r="C16" s="571"/>
      <c r="D16" s="569"/>
      <c r="E16" s="366" t="s">
        <v>184</v>
      </c>
      <c r="F16" s="366" t="s">
        <v>185</v>
      </c>
      <c r="G16" s="371" t="s">
        <v>186</v>
      </c>
      <c r="H16" s="365" t="s">
        <v>187</v>
      </c>
      <c r="I16" s="373">
        <v>1</v>
      </c>
      <c r="J16" s="367">
        <v>3</v>
      </c>
      <c r="K16" s="367">
        <v>12</v>
      </c>
      <c r="L16" s="372" t="s">
        <v>3</v>
      </c>
      <c r="M16" s="369"/>
      <c r="N16" s="61"/>
      <c r="O16" s="65"/>
      <c r="P16" s="67"/>
      <c r="Q16" s="63"/>
    </row>
    <row r="17" spans="1:17" ht="84" customHeight="1" x14ac:dyDescent="0.3">
      <c r="A17" s="573"/>
      <c r="B17" s="567"/>
      <c r="C17" s="571"/>
      <c r="D17" s="569"/>
      <c r="E17" s="366" t="s">
        <v>1118</v>
      </c>
      <c r="F17" s="370" t="s">
        <v>1119</v>
      </c>
      <c r="G17" s="371" t="s">
        <v>1121</v>
      </c>
      <c r="H17" s="365" t="s">
        <v>1122</v>
      </c>
      <c r="I17" s="373" t="s">
        <v>1120</v>
      </c>
      <c r="J17" s="373" t="s">
        <v>1120</v>
      </c>
      <c r="K17" s="373" t="s">
        <v>1120</v>
      </c>
      <c r="L17" s="372" t="s">
        <v>3</v>
      </c>
      <c r="M17" s="369"/>
      <c r="N17" s="61"/>
      <c r="O17" s="382"/>
      <c r="P17" s="67"/>
      <c r="Q17" s="63"/>
    </row>
    <row r="18" spans="1:17" ht="73.5" customHeight="1" x14ac:dyDescent="0.3">
      <c r="A18" s="573"/>
      <c r="B18" s="567"/>
      <c r="C18" s="571"/>
      <c r="D18" s="569"/>
      <c r="E18" s="366" t="s">
        <v>189</v>
      </c>
      <c r="F18" s="366" t="s">
        <v>190</v>
      </c>
      <c r="G18" s="274" t="s">
        <v>1077</v>
      </c>
      <c r="H18" s="365" t="s">
        <v>188</v>
      </c>
      <c r="I18" s="374" t="s">
        <v>962</v>
      </c>
      <c r="J18" s="369">
        <v>1</v>
      </c>
      <c r="K18" s="369">
        <v>1</v>
      </c>
      <c r="L18" s="372" t="s">
        <v>128</v>
      </c>
      <c r="M18" s="369"/>
      <c r="N18" s="62"/>
      <c r="O18" s="65"/>
      <c r="P18" s="61"/>
      <c r="Q18" s="63"/>
    </row>
    <row r="19" spans="1:17" ht="67.5" customHeight="1" x14ac:dyDescent="0.3">
      <c r="A19" s="573"/>
      <c r="B19" s="567" t="s">
        <v>1081</v>
      </c>
      <c r="C19" s="557" t="s">
        <v>191</v>
      </c>
      <c r="D19" s="575" t="s">
        <v>176</v>
      </c>
      <c r="E19" s="375" t="s">
        <v>192</v>
      </c>
      <c r="F19" s="365" t="s">
        <v>193</v>
      </c>
      <c r="G19" s="273" t="s">
        <v>1073</v>
      </c>
      <c r="H19" s="366" t="s">
        <v>142</v>
      </c>
      <c r="I19" s="368" t="s">
        <v>962</v>
      </c>
      <c r="J19" s="368">
        <v>1</v>
      </c>
      <c r="K19" s="368">
        <v>1</v>
      </c>
      <c r="L19" s="367" t="s">
        <v>131</v>
      </c>
      <c r="M19" s="369"/>
      <c r="N19" s="61"/>
      <c r="O19" s="65"/>
      <c r="P19" s="61"/>
      <c r="Q19" s="63"/>
    </row>
    <row r="20" spans="1:17" ht="78" customHeight="1" x14ac:dyDescent="0.3">
      <c r="A20" s="573"/>
      <c r="B20" s="567"/>
      <c r="C20" s="558"/>
      <c r="D20" s="575"/>
      <c r="E20" s="277" t="s">
        <v>1078</v>
      </c>
      <c r="F20" s="273" t="s">
        <v>1079</v>
      </c>
      <c r="G20" s="278" t="s">
        <v>1080</v>
      </c>
      <c r="H20" s="274" t="s">
        <v>127</v>
      </c>
      <c r="I20" s="279" t="s">
        <v>962</v>
      </c>
      <c r="J20" s="279">
        <v>0.9</v>
      </c>
      <c r="K20" s="279">
        <v>0.9</v>
      </c>
      <c r="L20" s="275" t="s">
        <v>128</v>
      </c>
      <c r="M20" s="276"/>
      <c r="N20" s="62"/>
      <c r="O20" s="65"/>
      <c r="P20" s="61"/>
      <c r="Q20" s="63"/>
    </row>
    <row r="21" spans="1:17" ht="120" customHeight="1" x14ac:dyDescent="0.3">
      <c r="A21" s="573"/>
      <c r="B21" s="390" t="s">
        <v>1082</v>
      </c>
      <c r="C21" s="363" t="s">
        <v>197</v>
      </c>
      <c r="D21" s="365" t="s">
        <v>176</v>
      </c>
      <c r="E21" s="364" t="s">
        <v>1083</v>
      </c>
      <c r="F21" s="370" t="s">
        <v>1084</v>
      </c>
      <c r="G21" s="365" t="s">
        <v>1062</v>
      </c>
      <c r="H21" s="371" t="s">
        <v>1085</v>
      </c>
      <c r="I21" s="380" t="s">
        <v>962</v>
      </c>
      <c r="J21" s="377">
        <v>0.9</v>
      </c>
      <c r="K21" s="377">
        <v>0.9</v>
      </c>
      <c r="L21" s="380" t="s">
        <v>128</v>
      </c>
      <c r="M21" s="374"/>
      <c r="N21" s="62"/>
      <c r="O21" s="65"/>
      <c r="P21" s="61"/>
      <c r="Q21" s="63"/>
    </row>
    <row r="22" spans="1:17" ht="104.25" customHeight="1" x14ac:dyDescent="0.3">
      <c r="A22" s="573"/>
      <c r="B22" s="556" t="s">
        <v>198</v>
      </c>
      <c r="C22" s="557" t="s">
        <v>199</v>
      </c>
      <c r="D22" s="376" t="s">
        <v>200</v>
      </c>
      <c r="E22" s="370" t="s">
        <v>201</v>
      </c>
      <c r="F22" s="370" t="s">
        <v>1086</v>
      </c>
      <c r="G22" s="365" t="s">
        <v>1087</v>
      </c>
      <c r="H22" s="371" t="s">
        <v>1088</v>
      </c>
      <c r="I22" s="377" t="s">
        <v>962</v>
      </c>
      <c r="J22" s="377">
        <v>1</v>
      </c>
      <c r="K22" s="377">
        <v>1</v>
      </c>
      <c r="L22" s="378" t="s">
        <v>128</v>
      </c>
      <c r="M22" s="379"/>
      <c r="N22" s="62"/>
      <c r="O22" s="65"/>
      <c r="P22" s="61"/>
      <c r="Q22" s="68"/>
    </row>
    <row r="23" spans="1:17" ht="104.25" customHeight="1" x14ac:dyDescent="0.3">
      <c r="A23" s="573"/>
      <c r="B23" s="556"/>
      <c r="C23" s="558"/>
      <c r="D23" s="570" t="s">
        <v>1099</v>
      </c>
      <c r="E23" s="370" t="s">
        <v>1100</v>
      </c>
      <c r="F23" s="370" t="s">
        <v>1101</v>
      </c>
      <c r="G23" s="370" t="s">
        <v>1102</v>
      </c>
      <c r="H23" s="371" t="s">
        <v>1103</v>
      </c>
      <c r="I23" s="377" t="s">
        <v>39</v>
      </c>
      <c r="J23" s="377">
        <v>1</v>
      </c>
      <c r="K23" s="377">
        <v>1</v>
      </c>
      <c r="L23" s="378" t="s">
        <v>131</v>
      </c>
      <c r="M23" s="379"/>
      <c r="N23" s="62"/>
      <c r="O23" s="382"/>
      <c r="P23" s="61"/>
      <c r="Q23" s="68"/>
    </row>
    <row r="24" spans="1:17" ht="104.25" customHeight="1" x14ac:dyDescent="0.3">
      <c r="A24" s="573"/>
      <c r="B24" s="556"/>
      <c r="C24" s="558"/>
      <c r="D24" s="574"/>
      <c r="E24" s="370" t="s">
        <v>202</v>
      </c>
      <c r="F24" s="370" t="s">
        <v>203</v>
      </c>
      <c r="G24" s="370" t="s">
        <v>1097</v>
      </c>
      <c r="H24" s="371" t="s">
        <v>204</v>
      </c>
      <c r="I24" s="377">
        <v>0.9</v>
      </c>
      <c r="J24" s="377">
        <v>0.9</v>
      </c>
      <c r="K24" s="377">
        <v>0.9</v>
      </c>
      <c r="L24" s="378" t="s">
        <v>128</v>
      </c>
      <c r="M24" s="379"/>
      <c r="N24" s="62"/>
      <c r="O24" s="382"/>
      <c r="P24" s="61"/>
      <c r="Q24" s="68"/>
    </row>
    <row r="25" spans="1:17" ht="104.25" customHeight="1" x14ac:dyDescent="0.3">
      <c r="A25" s="573"/>
      <c r="B25" s="556"/>
      <c r="C25" s="558"/>
      <c r="D25" s="376" t="s">
        <v>1092</v>
      </c>
      <c r="E25" s="370" t="s">
        <v>1089</v>
      </c>
      <c r="F25" s="370" t="s">
        <v>1090</v>
      </c>
      <c r="G25" s="370" t="s">
        <v>1091</v>
      </c>
      <c r="H25" s="371" t="s">
        <v>1098</v>
      </c>
      <c r="I25" s="377" t="s">
        <v>962</v>
      </c>
      <c r="J25" s="377">
        <v>0.1</v>
      </c>
      <c r="K25" s="377">
        <v>0.2</v>
      </c>
      <c r="L25" s="378" t="s">
        <v>131</v>
      </c>
      <c r="M25" s="379"/>
      <c r="N25" s="62"/>
      <c r="O25" s="382"/>
      <c r="P25" s="61"/>
      <c r="Q25" s="68"/>
    </row>
    <row r="26" spans="1:17" ht="153.75" customHeight="1" x14ac:dyDescent="0.3">
      <c r="A26" s="573"/>
      <c r="B26" s="556"/>
      <c r="C26" s="558"/>
      <c r="D26" s="376" t="s">
        <v>1093</v>
      </c>
      <c r="E26" s="370" t="s">
        <v>1096</v>
      </c>
      <c r="F26" s="370" t="s">
        <v>1094</v>
      </c>
      <c r="G26" s="370" t="s">
        <v>64</v>
      </c>
      <c r="H26" s="370" t="s">
        <v>1095</v>
      </c>
      <c r="I26" s="377">
        <v>1</v>
      </c>
      <c r="J26" s="377">
        <v>1</v>
      </c>
      <c r="K26" s="377">
        <v>1</v>
      </c>
      <c r="L26" s="378" t="s">
        <v>194</v>
      </c>
      <c r="M26" s="379"/>
      <c r="N26" s="62"/>
      <c r="O26" s="65"/>
      <c r="P26" s="61"/>
      <c r="Q26" s="68"/>
    </row>
    <row r="27" spans="1:17" ht="21.6" x14ac:dyDescent="0.3">
      <c r="A27" s="69" t="s">
        <v>0</v>
      </c>
      <c r="B27" s="69"/>
      <c r="C27" s="70"/>
      <c r="D27" s="70"/>
      <c r="E27" s="71">
        <v>20</v>
      </c>
      <c r="F27" s="71"/>
      <c r="G27" s="72"/>
      <c r="H27" s="71" t="s">
        <v>11</v>
      </c>
      <c r="I27" s="562"/>
      <c r="J27" s="563"/>
      <c r="K27" s="563"/>
      <c r="L27" s="564"/>
      <c r="M27" s="73"/>
      <c r="N27" s="565" t="s">
        <v>10</v>
      </c>
      <c r="O27" s="565"/>
      <c r="P27" s="565" t="e">
        <f>(#REF!+#REF!+#REF!+P19+#REF!+#REF!+#REF!)/7</f>
        <v>#REF!</v>
      </c>
      <c r="Q27" s="565"/>
    </row>
  </sheetData>
  <mergeCells count="23">
    <mergeCell ref="I27:L27"/>
    <mergeCell ref="N27:O27"/>
    <mergeCell ref="P27:Q27"/>
    <mergeCell ref="A6:C6"/>
    <mergeCell ref="D6:E6"/>
    <mergeCell ref="I6:J6"/>
    <mergeCell ref="K6:L6"/>
    <mergeCell ref="N6:Q6"/>
    <mergeCell ref="B9:B18"/>
    <mergeCell ref="D15:D18"/>
    <mergeCell ref="C8:C18"/>
    <mergeCell ref="B19:B20"/>
    <mergeCell ref="A8:A26"/>
    <mergeCell ref="D23:D24"/>
    <mergeCell ref="C19:C20"/>
    <mergeCell ref="D19:D20"/>
    <mergeCell ref="B22:B26"/>
    <mergeCell ref="C22:C26"/>
    <mergeCell ref="A1:D3"/>
    <mergeCell ref="E1:P1"/>
    <mergeCell ref="E2:P3"/>
    <mergeCell ref="A4:Q4"/>
    <mergeCell ref="A5:Q5"/>
  </mergeCells>
  <conditionalFormatting sqref="O8:O26">
    <cfRule type="containsText" dxfId="28" priority="1" operator="containsText" text="CUMPLE">
      <formula>NOT(ISERROR(SEARCH("CUMPLE",O8)))</formula>
    </cfRule>
  </conditionalFormatting>
  <conditionalFormatting sqref="O8:O21">
    <cfRule type="containsText" dxfId="27" priority="126" operator="containsText" text="NO_CUMPLE">
      <formula>NOT(ISERROR(SEARCH("NO_CUMPLE",O8)))</formula>
    </cfRule>
    <cfRule type="cellIs" dxfId="26" priority="127" operator="greaterThan">
      <formula>111</formula>
    </cfRule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26">
    <cfRule type="containsText" dxfId="25" priority="154" operator="containsText" text="NO_CUMPLE">
      <formula>NOT(ISERROR(SEARCH("NO_CUMPLE",O22)))</formula>
    </cfRule>
    <cfRule type="cellIs" dxfId="24" priority="155" operator="greaterThan">
      <formula>111</formula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7"/>
  <sheetViews>
    <sheetView tabSelected="1" topLeftCell="A10" zoomScale="80" zoomScaleNormal="80" workbookViewId="0">
      <selection activeCell="O13" sqref="O13"/>
    </sheetView>
  </sheetViews>
  <sheetFormatPr baseColWidth="10" defaultRowHeight="14.4" x14ac:dyDescent="0.3"/>
  <cols>
    <col min="1" max="1" width="17.109375" customWidth="1"/>
    <col min="3" max="3" width="28.77734375" customWidth="1"/>
    <col min="4" max="4" width="14.88671875" customWidth="1"/>
    <col min="5" max="5" width="21.33203125" customWidth="1"/>
    <col min="6" max="6" width="18.21875" customWidth="1"/>
    <col min="7" max="7" width="28.6640625" customWidth="1"/>
    <col min="8" max="8" width="27.109375" customWidth="1"/>
  </cols>
  <sheetData>
    <row r="1" spans="1:17" x14ac:dyDescent="0.3">
      <c r="A1" s="492"/>
      <c r="B1" s="493"/>
      <c r="C1" s="493"/>
      <c r="D1" s="494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74" t="s">
        <v>205</v>
      </c>
    </row>
    <row r="2" spans="1:17" x14ac:dyDescent="0.3">
      <c r="A2" s="495"/>
      <c r="B2" s="496"/>
      <c r="C2" s="496"/>
      <c r="D2" s="497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76" t="s">
        <v>206</v>
      </c>
    </row>
    <row r="3" spans="1:17" ht="38.25" customHeight="1" thickBot="1" x14ac:dyDescent="0.35">
      <c r="A3" s="498"/>
      <c r="B3" s="499"/>
      <c r="C3" s="499"/>
      <c r="D3" s="500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77" t="s">
        <v>207</v>
      </c>
    </row>
    <row r="4" spans="1:17" x14ac:dyDescent="0.3">
      <c r="A4" s="501" t="s">
        <v>468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7" x14ac:dyDescent="0.3">
      <c r="A5" s="462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7" ht="36" x14ac:dyDescent="0.3">
      <c r="A6" s="462" t="s">
        <v>4</v>
      </c>
      <c r="B6" s="462"/>
      <c r="C6" s="462"/>
      <c r="D6" s="463">
        <v>44232</v>
      </c>
      <c r="E6" s="464"/>
      <c r="F6" s="53" t="s">
        <v>13</v>
      </c>
      <c r="G6" s="53" t="s">
        <v>449</v>
      </c>
      <c r="H6" s="53" t="s">
        <v>6</v>
      </c>
      <c r="I6" s="465"/>
      <c r="J6" s="462"/>
      <c r="K6" s="462" t="s">
        <v>7</v>
      </c>
      <c r="L6" s="462"/>
      <c r="M6" s="78"/>
      <c r="N6" s="462" t="s">
        <v>12</v>
      </c>
      <c r="O6" s="462"/>
      <c r="P6" s="462"/>
      <c r="Q6" s="462"/>
    </row>
    <row r="7" spans="1:17" ht="108" x14ac:dyDescent="0.3">
      <c r="A7" s="78" t="s">
        <v>290</v>
      </c>
      <c r="B7" s="78" t="s">
        <v>14</v>
      </c>
      <c r="C7" s="54" t="s">
        <v>291</v>
      </c>
      <c r="D7" s="54" t="s">
        <v>292</v>
      </c>
      <c r="E7" s="54" t="s">
        <v>293</v>
      </c>
      <c r="F7" s="54" t="s">
        <v>294</v>
      </c>
      <c r="G7" s="54" t="s">
        <v>2</v>
      </c>
      <c r="H7" s="54" t="s">
        <v>295</v>
      </c>
      <c r="I7" s="54" t="s">
        <v>9</v>
      </c>
      <c r="J7" s="54" t="s">
        <v>8</v>
      </c>
      <c r="K7" s="54" t="s">
        <v>1</v>
      </c>
      <c r="L7" s="54" t="s">
        <v>211</v>
      </c>
      <c r="M7" s="54" t="s">
        <v>22</v>
      </c>
      <c r="N7" s="54" t="s">
        <v>212</v>
      </c>
      <c r="O7" s="54" t="s">
        <v>21</v>
      </c>
      <c r="P7" s="54" t="s">
        <v>24</v>
      </c>
      <c r="Q7" s="53" t="s">
        <v>25</v>
      </c>
    </row>
    <row r="8" spans="1:17" ht="93.6" customHeight="1" x14ac:dyDescent="0.3">
      <c r="A8" s="516" t="s">
        <v>30</v>
      </c>
      <c r="B8" s="513" t="s">
        <v>450</v>
      </c>
      <c r="C8" s="517" t="s">
        <v>451</v>
      </c>
      <c r="D8" s="517" t="s">
        <v>452</v>
      </c>
      <c r="E8" s="408" t="s">
        <v>1161</v>
      </c>
      <c r="F8" s="408" t="s">
        <v>1159</v>
      </c>
      <c r="G8" s="408" t="s">
        <v>1160</v>
      </c>
      <c r="H8" s="408" t="s">
        <v>453</v>
      </c>
      <c r="I8" s="406">
        <v>0.8</v>
      </c>
      <c r="J8" s="406">
        <v>0.8</v>
      </c>
      <c r="K8" s="406">
        <v>0.8</v>
      </c>
      <c r="L8" s="401" t="s">
        <v>3</v>
      </c>
      <c r="M8" s="406"/>
      <c r="N8" s="406"/>
      <c r="O8" s="401"/>
      <c r="P8" s="406"/>
      <c r="Q8" s="409"/>
    </row>
    <row r="9" spans="1:17" ht="67.2" customHeight="1" x14ac:dyDescent="0.3">
      <c r="A9" s="576"/>
      <c r="B9" s="553"/>
      <c r="C9" s="518"/>
      <c r="D9" s="518"/>
      <c r="E9" s="404" t="s">
        <v>1161</v>
      </c>
      <c r="F9" s="408" t="s">
        <v>1162</v>
      </c>
      <c r="G9" s="408" t="s">
        <v>1163</v>
      </c>
      <c r="H9" s="404" t="s">
        <v>453</v>
      </c>
      <c r="I9" s="402">
        <v>0.5</v>
      </c>
      <c r="J9" s="402">
        <v>0.5</v>
      </c>
      <c r="K9" s="402">
        <v>0.5</v>
      </c>
      <c r="L9" s="405" t="s">
        <v>3</v>
      </c>
      <c r="M9" s="402"/>
      <c r="N9" s="402"/>
      <c r="O9" s="405"/>
      <c r="P9" s="402"/>
      <c r="Q9" s="403"/>
    </row>
    <row r="10" spans="1:17" ht="91.2" x14ac:dyDescent="0.3">
      <c r="A10" s="576"/>
      <c r="B10" s="553"/>
      <c r="C10" s="518"/>
      <c r="D10" s="169" t="s">
        <v>454</v>
      </c>
      <c r="E10" s="97" t="s">
        <v>1164</v>
      </c>
      <c r="F10" s="79" t="s">
        <v>1165</v>
      </c>
      <c r="G10" s="79" t="s">
        <v>1166</v>
      </c>
      <c r="H10" s="89" t="s">
        <v>455</v>
      </c>
      <c r="I10" s="167">
        <v>0.9</v>
      </c>
      <c r="J10" s="402">
        <v>0.9</v>
      </c>
      <c r="K10" s="167">
        <v>0.9</v>
      </c>
      <c r="L10" s="98" t="s">
        <v>3</v>
      </c>
      <c r="M10" s="92"/>
      <c r="N10" s="91"/>
      <c r="O10" s="81"/>
      <c r="P10" s="101"/>
      <c r="Q10" s="94"/>
    </row>
    <row r="11" spans="1:17" ht="95.4" customHeight="1" x14ac:dyDescent="0.3">
      <c r="A11" s="740"/>
      <c r="B11" s="553"/>
      <c r="C11" s="518"/>
      <c r="D11" s="741" t="s">
        <v>456</v>
      </c>
      <c r="E11" s="407" t="s">
        <v>1169</v>
      </c>
      <c r="F11" s="174" t="s">
        <v>1168</v>
      </c>
      <c r="G11" s="408" t="s">
        <v>1167</v>
      </c>
      <c r="H11" s="174" t="s">
        <v>457</v>
      </c>
      <c r="I11" s="742">
        <v>0.95</v>
      </c>
      <c r="J11" s="742">
        <v>0.95</v>
      </c>
      <c r="K11" s="742">
        <v>0.95</v>
      </c>
      <c r="L11" s="165" t="s">
        <v>3</v>
      </c>
      <c r="M11" s="743"/>
      <c r="N11" s="744"/>
      <c r="O11" s="401"/>
      <c r="P11" s="745"/>
      <c r="Q11" s="746"/>
    </row>
    <row r="12" spans="1:17" ht="74.400000000000006" customHeight="1" x14ac:dyDescent="0.3">
      <c r="A12" s="516" t="s">
        <v>323</v>
      </c>
      <c r="B12" s="509" t="s">
        <v>458</v>
      </c>
      <c r="C12" s="510" t="s">
        <v>459</v>
      </c>
      <c r="D12" s="517" t="s">
        <v>460</v>
      </c>
      <c r="E12" s="510" t="s">
        <v>1173</v>
      </c>
      <c r="F12" s="89" t="s">
        <v>1170</v>
      </c>
      <c r="G12" s="404" t="s">
        <v>461</v>
      </c>
      <c r="H12" s="89" t="s">
        <v>1171</v>
      </c>
      <c r="I12" s="167">
        <v>0.9</v>
      </c>
      <c r="J12" s="405" t="s">
        <v>39</v>
      </c>
      <c r="K12" s="167">
        <v>0.9</v>
      </c>
      <c r="L12" s="98" t="s">
        <v>3</v>
      </c>
      <c r="M12" s="92"/>
      <c r="N12" s="95"/>
      <c r="O12" s="405"/>
      <c r="P12" s="91"/>
      <c r="Q12" s="94"/>
    </row>
    <row r="13" spans="1:17" ht="74.400000000000006" customHeight="1" x14ac:dyDescent="0.3">
      <c r="A13" s="516"/>
      <c r="B13" s="509"/>
      <c r="C13" s="512"/>
      <c r="D13" s="519"/>
      <c r="E13" s="512"/>
      <c r="F13" s="89" t="s">
        <v>1172</v>
      </c>
      <c r="G13" s="404" t="s">
        <v>1174</v>
      </c>
      <c r="H13" s="89" t="s">
        <v>1175</v>
      </c>
      <c r="I13" s="167" t="s">
        <v>39</v>
      </c>
      <c r="J13" s="402">
        <v>0.9</v>
      </c>
      <c r="K13" s="167">
        <v>0.9</v>
      </c>
      <c r="L13" s="98" t="s">
        <v>128</v>
      </c>
      <c r="M13" s="92"/>
      <c r="N13" s="95"/>
      <c r="O13" s="405"/>
      <c r="P13" s="91"/>
      <c r="Q13" s="94"/>
    </row>
    <row r="14" spans="1:17" ht="57" x14ac:dyDescent="0.3">
      <c r="A14" s="692"/>
      <c r="B14" s="576"/>
      <c r="C14" s="509" t="s">
        <v>462</v>
      </c>
      <c r="D14" s="506" t="s">
        <v>463</v>
      </c>
      <c r="E14" s="86" t="s">
        <v>464</v>
      </c>
      <c r="F14" s="86" t="s">
        <v>1177</v>
      </c>
      <c r="G14" s="104" t="s">
        <v>1176</v>
      </c>
      <c r="H14" s="747" t="s">
        <v>465</v>
      </c>
      <c r="I14" s="402" t="s">
        <v>39</v>
      </c>
      <c r="J14" s="402">
        <v>0.9</v>
      </c>
      <c r="K14" s="402">
        <v>0.9</v>
      </c>
      <c r="L14" s="92" t="s">
        <v>128</v>
      </c>
      <c r="M14" s="92"/>
      <c r="N14" s="91"/>
      <c r="O14" s="405"/>
      <c r="P14" s="91"/>
      <c r="Q14" s="92"/>
    </row>
    <row r="15" spans="1:17" ht="61.2" customHeight="1" x14ac:dyDescent="0.3">
      <c r="A15" s="692"/>
      <c r="B15" s="576"/>
      <c r="C15" s="692"/>
      <c r="D15" s="506"/>
      <c r="E15" s="86" t="s">
        <v>466</v>
      </c>
      <c r="F15" s="86" t="s">
        <v>1178</v>
      </c>
      <c r="G15" s="86" t="s">
        <v>467</v>
      </c>
      <c r="H15" s="576"/>
      <c r="I15" s="402" t="s">
        <v>39</v>
      </c>
      <c r="J15" s="402">
        <v>0.9</v>
      </c>
      <c r="K15" s="402">
        <v>0.9</v>
      </c>
      <c r="L15" s="92" t="s">
        <v>128</v>
      </c>
      <c r="M15" s="92"/>
      <c r="N15" s="95"/>
      <c r="O15" s="405"/>
      <c r="P15" s="91"/>
      <c r="Q15" s="92"/>
    </row>
    <row r="16" spans="1:17" ht="45" customHeight="1" thickBot="1" x14ac:dyDescent="0.35">
      <c r="A16" s="110" t="s">
        <v>0</v>
      </c>
      <c r="B16" s="110">
        <v>11</v>
      </c>
      <c r="C16" s="111"/>
      <c r="D16" s="112"/>
      <c r="E16" s="113"/>
      <c r="F16" s="113"/>
      <c r="G16" s="114"/>
      <c r="H16" s="115" t="s">
        <v>11</v>
      </c>
      <c r="I16" s="528"/>
      <c r="J16" s="555"/>
      <c r="K16" s="555"/>
      <c r="L16" s="529"/>
      <c r="M16" s="113"/>
      <c r="N16" s="528" t="s">
        <v>10</v>
      </c>
      <c r="O16" s="529"/>
      <c r="P16" s="528" t="e">
        <f>(P8+P9+P11+#REF!+#REF!+P14+#REF!)/7</f>
        <v>#REF!</v>
      </c>
      <c r="Q16" s="529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25">
    <mergeCell ref="E12:E13"/>
    <mergeCell ref="D12:D13"/>
    <mergeCell ref="I16:L16"/>
    <mergeCell ref="N16:O16"/>
    <mergeCell ref="P16:Q16"/>
    <mergeCell ref="A12:A15"/>
    <mergeCell ref="B12:B15"/>
    <mergeCell ref="C12:C13"/>
    <mergeCell ref="C14:C15"/>
    <mergeCell ref="D14:D15"/>
    <mergeCell ref="H14:H15"/>
    <mergeCell ref="A8:A11"/>
    <mergeCell ref="B8:B11"/>
    <mergeCell ref="C8:C11"/>
    <mergeCell ref="D8:D9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</mergeCells>
  <conditionalFormatting sqref="O8:O15">
    <cfRule type="containsText" dxfId="23" priority="1" operator="containsText" text="CUMPLE">
      <formula>NOT(ISERROR(SEARCH("CUMPLE",O8)))</formula>
    </cfRule>
  </conditionalFormatting>
  <conditionalFormatting sqref="O8:O15">
    <cfRule type="containsText" dxfId="22" priority="182" operator="containsText" text="NO_CUMPLE">
      <formula>NOT(ISERROR(SEARCH("NO_CUMPLE",O8)))</formula>
    </cfRule>
    <cfRule type="cellIs" dxfId="21" priority="183" operator="greaterThan">
      <formula>111</formula>
    </cfRule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219"/>
  <sheetViews>
    <sheetView topLeftCell="D7" zoomScale="80" zoomScaleNormal="80" workbookViewId="0">
      <selection activeCell="F7" sqref="F7"/>
    </sheetView>
  </sheetViews>
  <sheetFormatPr baseColWidth="10" defaultColWidth="34.109375" defaultRowHeight="13.8" x14ac:dyDescent="0.25"/>
  <cols>
    <col min="1" max="2" width="19" style="2" customWidth="1"/>
    <col min="3" max="4" width="19.5546875" style="2" customWidth="1"/>
    <col min="5" max="5" width="26.5546875" style="1" customWidth="1"/>
    <col min="6" max="6" width="26.109375" style="1" customWidth="1"/>
    <col min="7" max="7" width="43.109375" style="1" customWidth="1"/>
    <col min="8" max="8" width="30" style="1" customWidth="1"/>
    <col min="9" max="9" width="8.88671875" style="1" customWidth="1"/>
    <col min="10" max="10" width="13.88671875" style="1" customWidth="1"/>
    <col min="11" max="11" width="11.109375" style="1" customWidth="1"/>
    <col min="12" max="13" width="17" style="1" customWidth="1"/>
    <col min="14" max="14" width="13" style="1" customWidth="1"/>
    <col min="15" max="15" width="17.33203125" style="1" customWidth="1"/>
    <col min="16" max="16" width="17.5546875" style="1" customWidth="1"/>
    <col min="17" max="17" width="26" style="1" customWidth="1"/>
    <col min="18" max="19" width="34.109375" style="2" customWidth="1"/>
    <col min="20" max="16384" width="34.109375" style="2"/>
  </cols>
  <sheetData>
    <row r="1" spans="1:42" ht="30" hidden="1" customHeight="1" x14ac:dyDescent="0.25">
      <c r="A1" s="584"/>
      <c r="B1" s="585"/>
      <c r="C1" s="585"/>
      <c r="D1" s="586"/>
      <c r="E1" s="602" t="s">
        <v>26</v>
      </c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4"/>
      <c r="Q1" s="8" t="s">
        <v>27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9.5" customHeight="1" x14ac:dyDescent="0.25">
      <c r="A2" s="587"/>
      <c r="B2" s="588"/>
      <c r="C2" s="588"/>
      <c r="D2" s="589"/>
      <c r="E2" s="605" t="s">
        <v>19</v>
      </c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7"/>
      <c r="Q2" s="9" t="s">
        <v>29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63.75" customHeight="1" thickBot="1" x14ac:dyDescent="0.3">
      <c r="A3" s="590"/>
      <c r="B3" s="591"/>
      <c r="C3" s="591"/>
      <c r="D3" s="592"/>
      <c r="E3" s="608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10"/>
      <c r="Q3" s="10" t="s">
        <v>28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27" customHeight="1" x14ac:dyDescent="0.25">
      <c r="A4" s="600" t="s">
        <v>109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4" customFormat="1" ht="23.25" customHeight="1" x14ac:dyDescent="0.25">
      <c r="A5" s="595" t="s">
        <v>5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s="4" customFormat="1" ht="63" customHeight="1" x14ac:dyDescent="0.25">
      <c r="A6" s="595" t="s">
        <v>4</v>
      </c>
      <c r="B6" s="596"/>
      <c r="C6" s="597"/>
      <c r="D6" s="632">
        <v>44232</v>
      </c>
      <c r="E6" s="597"/>
      <c r="F6" s="11" t="s">
        <v>13</v>
      </c>
      <c r="G6" s="11" t="s">
        <v>297</v>
      </c>
      <c r="H6" s="11" t="s">
        <v>6</v>
      </c>
      <c r="I6" s="632"/>
      <c r="J6" s="633"/>
      <c r="K6" s="595" t="s">
        <v>7</v>
      </c>
      <c r="L6" s="597"/>
      <c r="M6" s="26"/>
      <c r="N6" s="595" t="s">
        <v>12</v>
      </c>
      <c r="O6" s="596"/>
      <c r="P6" s="596"/>
      <c r="Q6" s="59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s="5" customFormat="1" ht="100.5" customHeight="1" x14ac:dyDescent="0.25">
      <c r="A7" s="26" t="s">
        <v>33</v>
      </c>
      <c r="B7" s="26" t="s">
        <v>14</v>
      </c>
      <c r="C7" s="12" t="s">
        <v>32</v>
      </c>
      <c r="D7" s="12" t="s">
        <v>15</v>
      </c>
      <c r="E7" s="12" t="s">
        <v>18</v>
      </c>
      <c r="F7" s="12" t="s">
        <v>16</v>
      </c>
      <c r="G7" s="12" t="s">
        <v>2</v>
      </c>
      <c r="H7" s="12" t="s">
        <v>17</v>
      </c>
      <c r="I7" s="12" t="s">
        <v>9</v>
      </c>
      <c r="J7" s="12" t="s">
        <v>8</v>
      </c>
      <c r="K7" s="12" t="s">
        <v>1</v>
      </c>
      <c r="L7" s="12" t="s">
        <v>20</v>
      </c>
      <c r="M7" s="12" t="s">
        <v>22</v>
      </c>
      <c r="N7" s="12" t="s">
        <v>23</v>
      </c>
      <c r="O7" s="12" t="s">
        <v>21</v>
      </c>
      <c r="P7" s="12" t="s">
        <v>24</v>
      </c>
      <c r="Q7" s="11" t="s">
        <v>25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s="5" customFormat="1" ht="14.25" customHeight="1" x14ac:dyDescent="0.25">
      <c r="A8" s="615" t="s">
        <v>30</v>
      </c>
      <c r="B8" s="615" t="s">
        <v>31</v>
      </c>
      <c r="C8" s="611" t="s">
        <v>90</v>
      </c>
      <c r="D8" s="629" t="s">
        <v>34</v>
      </c>
      <c r="E8" s="611" t="s">
        <v>36</v>
      </c>
      <c r="F8" s="611" t="s">
        <v>37</v>
      </c>
      <c r="G8" s="611" t="s">
        <v>35</v>
      </c>
      <c r="H8" s="611" t="s">
        <v>38</v>
      </c>
      <c r="I8" s="580" t="s">
        <v>39</v>
      </c>
      <c r="J8" s="582" t="s">
        <v>41</v>
      </c>
      <c r="K8" s="582" t="s">
        <v>41</v>
      </c>
      <c r="L8" s="580" t="s">
        <v>40</v>
      </c>
      <c r="M8" s="598"/>
      <c r="N8" s="598"/>
      <c r="O8" s="580"/>
      <c r="P8" s="598"/>
      <c r="Q8" s="59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s="5" customFormat="1" ht="33" customHeight="1" x14ac:dyDescent="0.25">
      <c r="A9" s="616"/>
      <c r="B9" s="616"/>
      <c r="C9" s="624"/>
      <c r="D9" s="630"/>
      <c r="E9" s="612"/>
      <c r="F9" s="612"/>
      <c r="G9" s="612"/>
      <c r="H9" s="612"/>
      <c r="I9" s="581"/>
      <c r="J9" s="583"/>
      <c r="K9" s="583"/>
      <c r="L9" s="581"/>
      <c r="M9" s="599"/>
      <c r="N9" s="599"/>
      <c r="O9" s="581"/>
      <c r="P9" s="599"/>
      <c r="Q9" s="59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s="5" customFormat="1" ht="48.75" customHeight="1" x14ac:dyDescent="0.25">
      <c r="A10" s="616"/>
      <c r="B10" s="616"/>
      <c r="C10" s="624"/>
      <c r="D10" s="630"/>
      <c r="E10" s="620" t="s">
        <v>42</v>
      </c>
      <c r="F10" s="23" t="s">
        <v>47</v>
      </c>
      <c r="G10" s="24" t="s">
        <v>43</v>
      </c>
      <c r="H10" s="23" t="s">
        <v>56</v>
      </c>
      <c r="I10" s="35" t="s">
        <v>39</v>
      </c>
      <c r="J10" s="37">
        <f>+K10/4</f>
        <v>0.17499999999999999</v>
      </c>
      <c r="K10" s="36">
        <v>0.7</v>
      </c>
      <c r="L10" s="35" t="s">
        <v>40</v>
      </c>
      <c r="M10" s="32"/>
      <c r="N10" s="24"/>
      <c r="O10" s="32"/>
      <c r="P10" s="27"/>
      <c r="Q10" s="25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s="5" customFormat="1" ht="47.25" customHeight="1" x14ac:dyDescent="0.25">
      <c r="A11" s="616"/>
      <c r="B11" s="616"/>
      <c r="C11" s="624"/>
      <c r="D11" s="630"/>
      <c r="E11" s="621"/>
      <c r="F11" s="23" t="s">
        <v>48</v>
      </c>
      <c r="G11" s="24" t="s">
        <v>44</v>
      </c>
      <c r="H11" s="23" t="s">
        <v>56</v>
      </c>
      <c r="I11" s="35" t="s">
        <v>39</v>
      </c>
      <c r="J11" s="37">
        <f>+K11/4</f>
        <v>0.17499999999999999</v>
      </c>
      <c r="K11" s="36">
        <v>0.7</v>
      </c>
      <c r="L11" s="35" t="s">
        <v>40</v>
      </c>
      <c r="M11" s="32"/>
      <c r="N11" s="24"/>
      <c r="O11" s="32"/>
      <c r="P11" s="27"/>
      <c r="Q11" s="25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5" customFormat="1" ht="14.25" customHeight="1" x14ac:dyDescent="0.25">
      <c r="A12" s="616"/>
      <c r="B12" s="616"/>
      <c r="C12" s="624"/>
      <c r="D12" s="630"/>
      <c r="E12" s="621"/>
      <c r="F12" s="611" t="s">
        <v>49</v>
      </c>
      <c r="G12" s="611" t="s">
        <v>45</v>
      </c>
      <c r="H12" s="611" t="s">
        <v>56</v>
      </c>
      <c r="I12" s="580" t="s">
        <v>39</v>
      </c>
      <c r="J12" s="618">
        <v>0.17499999999999999</v>
      </c>
      <c r="K12" s="613">
        <v>0.7</v>
      </c>
      <c r="L12" s="580" t="s">
        <v>40</v>
      </c>
      <c r="M12" s="598"/>
      <c r="N12" s="598"/>
      <c r="O12" s="580"/>
      <c r="P12" s="598"/>
      <c r="Q12" s="59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s="5" customFormat="1" ht="44.25" customHeight="1" x14ac:dyDescent="0.25">
      <c r="A13" s="616"/>
      <c r="B13" s="616"/>
      <c r="C13" s="624"/>
      <c r="D13" s="630"/>
      <c r="E13" s="621"/>
      <c r="F13" s="612"/>
      <c r="G13" s="612"/>
      <c r="H13" s="612"/>
      <c r="I13" s="581"/>
      <c r="J13" s="619"/>
      <c r="K13" s="614"/>
      <c r="L13" s="581"/>
      <c r="M13" s="599"/>
      <c r="N13" s="599"/>
      <c r="O13" s="581"/>
      <c r="P13" s="599"/>
      <c r="Q13" s="59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s="5" customFormat="1" ht="44.25" customHeight="1" x14ac:dyDescent="0.25">
      <c r="A14" s="616"/>
      <c r="B14" s="616"/>
      <c r="C14" s="612"/>
      <c r="D14" s="631"/>
      <c r="E14" s="622"/>
      <c r="F14" s="23" t="s">
        <v>50</v>
      </c>
      <c r="G14" s="18" t="s">
        <v>46</v>
      </c>
      <c r="H14" s="23" t="s">
        <v>56</v>
      </c>
      <c r="I14" s="35" t="s">
        <v>39</v>
      </c>
      <c r="J14" s="37">
        <f>+K14/4</f>
        <v>0.17499999999999999</v>
      </c>
      <c r="K14" s="36">
        <v>0.7</v>
      </c>
      <c r="L14" s="35" t="s">
        <v>40</v>
      </c>
      <c r="M14" s="28"/>
      <c r="N14" s="24"/>
      <c r="O14" s="28"/>
      <c r="P14" s="33"/>
      <c r="Q14" s="2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s="1" customFormat="1" ht="87.75" customHeight="1" x14ac:dyDescent="0.25">
      <c r="A15" s="616"/>
      <c r="B15" s="616"/>
      <c r="C15" s="578" t="s">
        <v>94</v>
      </c>
      <c r="D15" s="48" t="s">
        <v>73</v>
      </c>
      <c r="E15" s="46" t="s">
        <v>74</v>
      </c>
      <c r="F15" s="46" t="s">
        <v>75</v>
      </c>
      <c r="G15" s="46" t="s">
        <v>77</v>
      </c>
      <c r="H15" s="41" t="s">
        <v>76</v>
      </c>
      <c r="I15" s="42" t="s">
        <v>39</v>
      </c>
      <c r="J15" s="47">
        <v>1</v>
      </c>
      <c r="K15" s="47">
        <v>1</v>
      </c>
      <c r="L15" s="31" t="s">
        <v>40</v>
      </c>
      <c r="M15" s="20"/>
      <c r="N15" s="21"/>
      <c r="O15" s="24"/>
      <c r="P15" s="21"/>
      <c r="Q15" s="22"/>
    </row>
    <row r="16" spans="1:42" s="1" customFormat="1" ht="114.75" customHeight="1" x14ac:dyDescent="0.25">
      <c r="A16" s="616"/>
      <c r="B16" s="617"/>
      <c r="C16" s="579"/>
      <c r="D16" s="39" t="s">
        <v>78</v>
      </c>
      <c r="E16" s="40" t="s">
        <v>95</v>
      </c>
      <c r="F16" s="14" t="s">
        <v>80</v>
      </c>
      <c r="G16" s="13" t="s">
        <v>79</v>
      </c>
      <c r="H16" s="18" t="s">
        <v>80</v>
      </c>
      <c r="I16" s="19" t="s">
        <v>39</v>
      </c>
      <c r="J16" s="19" t="s">
        <v>81</v>
      </c>
      <c r="K16" s="19" t="s">
        <v>81</v>
      </c>
      <c r="L16" s="31" t="s">
        <v>40</v>
      </c>
      <c r="M16" s="20"/>
      <c r="N16" s="19"/>
      <c r="O16" s="24"/>
      <c r="P16" s="21"/>
      <c r="Q16" s="22"/>
    </row>
    <row r="17" spans="1:17" s="1" customFormat="1" ht="56.25" customHeight="1" x14ac:dyDescent="0.25">
      <c r="A17" s="616"/>
      <c r="B17" s="625"/>
      <c r="C17" s="611" t="s">
        <v>91</v>
      </c>
      <c r="D17" s="623" t="s">
        <v>58</v>
      </c>
      <c r="E17" s="38" t="s">
        <v>53</v>
      </c>
      <c r="F17" s="14" t="s">
        <v>55</v>
      </c>
      <c r="G17" s="6" t="s">
        <v>52</v>
      </c>
      <c r="H17" s="14" t="s">
        <v>57</v>
      </c>
      <c r="I17" s="21">
        <v>1</v>
      </c>
      <c r="J17" s="21">
        <v>1</v>
      </c>
      <c r="K17" s="21">
        <v>1</v>
      </c>
      <c r="L17" s="31" t="s">
        <v>3</v>
      </c>
      <c r="M17" s="20"/>
      <c r="N17" s="21"/>
      <c r="O17" s="24"/>
      <c r="P17" s="21"/>
      <c r="Q17" s="22"/>
    </row>
    <row r="18" spans="1:17" s="1" customFormat="1" ht="56.25" customHeight="1" x14ac:dyDescent="0.25">
      <c r="A18" s="616"/>
      <c r="B18" s="626"/>
      <c r="C18" s="624"/>
      <c r="D18" s="623"/>
      <c r="E18" s="38" t="s">
        <v>82</v>
      </c>
      <c r="F18" s="14" t="s">
        <v>83</v>
      </c>
      <c r="G18" s="6" t="s">
        <v>84</v>
      </c>
      <c r="H18" s="14" t="s">
        <v>85</v>
      </c>
      <c r="I18" s="21">
        <v>1</v>
      </c>
      <c r="J18" s="21">
        <v>1</v>
      </c>
      <c r="K18" s="21">
        <v>1</v>
      </c>
      <c r="L18" s="31" t="s">
        <v>40</v>
      </c>
      <c r="M18" s="20"/>
      <c r="N18" s="21"/>
      <c r="O18" s="24"/>
      <c r="P18" s="21"/>
      <c r="Q18" s="22"/>
    </row>
    <row r="19" spans="1:17" s="1" customFormat="1" ht="56.25" customHeight="1" x14ac:dyDescent="0.25">
      <c r="A19" s="616"/>
      <c r="B19" s="626"/>
      <c r="C19" s="624"/>
      <c r="D19" s="623"/>
      <c r="E19" s="38" t="s">
        <v>51</v>
      </c>
      <c r="F19" s="14" t="s">
        <v>63</v>
      </c>
      <c r="G19" s="6" t="s">
        <v>61</v>
      </c>
      <c r="H19" s="14" t="s">
        <v>62</v>
      </c>
      <c r="I19" s="21">
        <v>1</v>
      </c>
      <c r="J19" s="21">
        <v>1</v>
      </c>
      <c r="K19" s="21">
        <v>1</v>
      </c>
      <c r="L19" s="31" t="s">
        <v>3</v>
      </c>
      <c r="M19" s="20"/>
      <c r="N19" s="21"/>
      <c r="O19" s="24"/>
      <c r="P19" s="21"/>
      <c r="Q19" s="22"/>
    </row>
    <row r="20" spans="1:17" s="1" customFormat="1" ht="56.25" customHeight="1" x14ac:dyDescent="0.25">
      <c r="A20" s="616"/>
      <c r="B20" s="626"/>
      <c r="C20" s="624"/>
      <c r="D20" s="623" t="s">
        <v>59</v>
      </c>
      <c r="E20" s="14" t="s">
        <v>54</v>
      </c>
      <c r="F20" s="14" t="s">
        <v>65</v>
      </c>
      <c r="G20" s="6" t="s">
        <v>64</v>
      </c>
      <c r="H20" s="14" t="s">
        <v>56</v>
      </c>
      <c r="I20" s="21">
        <v>1</v>
      </c>
      <c r="J20" s="21">
        <v>1</v>
      </c>
      <c r="K20" s="21">
        <v>1</v>
      </c>
      <c r="L20" s="35" t="s">
        <v>40</v>
      </c>
      <c r="M20" s="20"/>
      <c r="N20" s="21"/>
      <c r="O20" s="24"/>
      <c r="P20" s="21"/>
      <c r="Q20" s="22"/>
    </row>
    <row r="21" spans="1:17" s="1" customFormat="1" ht="56.25" customHeight="1" x14ac:dyDescent="0.25">
      <c r="A21" s="616"/>
      <c r="B21" s="626"/>
      <c r="C21" s="624"/>
      <c r="D21" s="623"/>
      <c r="E21" s="14" t="s">
        <v>87</v>
      </c>
      <c r="F21" s="14" t="s">
        <v>108</v>
      </c>
      <c r="G21" s="6" t="s">
        <v>88</v>
      </c>
      <c r="H21" s="14" t="s">
        <v>89</v>
      </c>
      <c r="I21" s="44">
        <v>1</v>
      </c>
      <c r="J21" s="44">
        <v>1</v>
      </c>
      <c r="K21" s="44">
        <v>1</v>
      </c>
      <c r="L21" s="35" t="s">
        <v>3</v>
      </c>
      <c r="M21" s="20"/>
      <c r="N21" s="21"/>
      <c r="O21" s="24"/>
      <c r="P21" s="21"/>
      <c r="Q21" s="22"/>
    </row>
    <row r="22" spans="1:17" s="1" customFormat="1" ht="78.75" customHeight="1" x14ac:dyDescent="0.25">
      <c r="A22" s="616"/>
      <c r="B22" s="626"/>
      <c r="C22" s="624"/>
      <c r="D22" s="623"/>
      <c r="E22" s="14" t="s">
        <v>60</v>
      </c>
      <c r="F22" s="14" t="s">
        <v>66</v>
      </c>
      <c r="G22" s="6" t="s">
        <v>67</v>
      </c>
      <c r="H22" s="14" t="s">
        <v>56</v>
      </c>
      <c r="I22" s="21">
        <v>1</v>
      </c>
      <c r="J22" s="21">
        <v>1</v>
      </c>
      <c r="K22" s="21">
        <v>1</v>
      </c>
      <c r="L22" s="20" t="s">
        <v>40</v>
      </c>
      <c r="M22" s="20"/>
      <c r="N22" s="19"/>
      <c r="O22" s="24"/>
      <c r="P22" s="21"/>
      <c r="Q22" s="22"/>
    </row>
    <row r="23" spans="1:17" s="1" customFormat="1" ht="144.75" customHeight="1" x14ac:dyDescent="0.25">
      <c r="A23" s="616"/>
      <c r="B23" s="626"/>
      <c r="C23" s="624"/>
      <c r="D23" s="43" t="s">
        <v>68</v>
      </c>
      <c r="E23" s="34" t="s">
        <v>71</v>
      </c>
      <c r="F23" s="14" t="s">
        <v>70</v>
      </c>
      <c r="G23" s="41" t="s">
        <v>69</v>
      </c>
      <c r="H23" s="14" t="s">
        <v>72</v>
      </c>
      <c r="I23" s="42" t="s">
        <v>39</v>
      </c>
      <c r="J23" s="42" t="s">
        <v>39</v>
      </c>
      <c r="K23" s="42" t="s">
        <v>96</v>
      </c>
      <c r="L23" s="20" t="s">
        <v>86</v>
      </c>
      <c r="M23" s="20"/>
      <c r="N23" s="21"/>
      <c r="O23" s="24"/>
      <c r="P23" s="21"/>
      <c r="Q23" s="20"/>
    </row>
    <row r="24" spans="1:17" s="1" customFormat="1" ht="40.5" customHeight="1" x14ac:dyDescent="0.25">
      <c r="A24" s="616"/>
      <c r="B24" s="626"/>
      <c r="C24" s="624"/>
      <c r="D24" s="627" t="s">
        <v>93</v>
      </c>
      <c r="E24" s="6" t="s">
        <v>92</v>
      </c>
      <c r="F24" s="51" t="s">
        <v>97</v>
      </c>
      <c r="G24" s="6" t="s">
        <v>100</v>
      </c>
      <c r="H24" s="14" t="s">
        <v>89</v>
      </c>
      <c r="I24" s="49" t="s">
        <v>98</v>
      </c>
      <c r="J24" s="49" t="s">
        <v>98</v>
      </c>
      <c r="K24" s="49" t="s">
        <v>98</v>
      </c>
      <c r="L24" s="20" t="s">
        <v>3</v>
      </c>
      <c r="M24" s="20"/>
      <c r="N24" s="21"/>
      <c r="O24" s="24"/>
      <c r="P24" s="21"/>
      <c r="Q24" s="20"/>
    </row>
    <row r="25" spans="1:17" s="1" customFormat="1" ht="40.5" customHeight="1" x14ac:dyDescent="0.25">
      <c r="A25" s="616"/>
      <c r="B25" s="626"/>
      <c r="C25" s="624"/>
      <c r="D25" s="628"/>
      <c r="E25" s="6" t="s">
        <v>92</v>
      </c>
      <c r="F25" s="50" t="s">
        <v>99</v>
      </c>
      <c r="G25" s="50" t="s">
        <v>101</v>
      </c>
      <c r="H25" s="1" t="s">
        <v>72</v>
      </c>
      <c r="I25" s="49" t="s">
        <v>98</v>
      </c>
      <c r="J25" s="49" t="s">
        <v>98</v>
      </c>
      <c r="K25" s="49" t="s">
        <v>98</v>
      </c>
      <c r="L25" s="20" t="s">
        <v>3</v>
      </c>
      <c r="M25" s="20"/>
      <c r="N25" s="21"/>
      <c r="O25" s="24"/>
      <c r="P25" s="21"/>
      <c r="Q25" s="20"/>
    </row>
    <row r="26" spans="1:17" s="1" customFormat="1" ht="40.5" customHeight="1" x14ac:dyDescent="0.25">
      <c r="A26" s="616"/>
      <c r="B26" s="626"/>
      <c r="C26" s="624"/>
      <c r="D26" s="628"/>
      <c r="E26" s="6" t="s">
        <v>92</v>
      </c>
      <c r="F26" s="52" t="s">
        <v>102</v>
      </c>
      <c r="G26" s="6" t="s">
        <v>103</v>
      </c>
      <c r="H26" s="14" t="s">
        <v>72</v>
      </c>
      <c r="I26" s="49" t="s">
        <v>98</v>
      </c>
      <c r="J26" s="49" t="s">
        <v>98</v>
      </c>
      <c r="K26" s="49" t="s">
        <v>98</v>
      </c>
      <c r="L26" s="20" t="s">
        <v>3</v>
      </c>
      <c r="M26" s="20"/>
      <c r="N26" s="21"/>
      <c r="O26" s="24"/>
      <c r="P26" s="21"/>
      <c r="Q26" s="20"/>
    </row>
    <row r="27" spans="1:17" s="1" customFormat="1" ht="40.5" customHeight="1" x14ac:dyDescent="0.25">
      <c r="A27" s="616"/>
      <c r="B27" s="626"/>
      <c r="C27" s="624"/>
      <c r="D27" s="628"/>
      <c r="E27" s="6" t="s">
        <v>92</v>
      </c>
      <c r="F27" s="52" t="s">
        <v>104</v>
      </c>
      <c r="G27" s="6" t="s">
        <v>105</v>
      </c>
      <c r="H27" s="14" t="s">
        <v>72</v>
      </c>
      <c r="I27" s="49" t="s">
        <v>98</v>
      </c>
      <c r="J27" s="49" t="s">
        <v>98</v>
      </c>
      <c r="K27" s="49" t="s">
        <v>98</v>
      </c>
      <c r="L27" s="20" t="s">
        <v>3</v>
      </c>
      <c r="M27" s="20"/>
      <c r="N27" s="21"/>
      <c r="O27" s="24"/>
      <c r="P27" s="21"/>
      <c r="Q27" s="20"/>
    </row>
    <row r="28" spans="1:17" s="1" customFormat="1" ht="40.5" customHeight="1" x14ac:dyDescent="0.25">
      <c r="A28" s="616"/>
      <c r="B28" s="626"/>
      <c r="C28" s="624"/>
      <c r="D28" s="628"/>
      <c r="E28" s="6" t="s">
        <v>92</v>
      </c>
      <c r="F28" s="45" t="s">
        <v>106</v>
      </c>
      <c r="G28" s="6" t="s">
        <v>107</v>
      </c>
      <c r="H28" s="14" t="s">
        <v>72</v>
      </c>
      <c r="I28" s="49" t="s">
        <v>98</v>
      </c>
      <c r="J28" s="49" t="s">
        <v>98</v>
      </c>
      <c r="K28" s="49" t="s">
        <v>98</v>
      </c>
      <c r="L28" s="20" t="s">
        <v>3</v>
      </c>
      <c r="M28" s="20"/>
      <c r="N28" s="21"/>
      <c r="O28" s="24"/>
      <c r="P28" s="21"/>
      <c r="Q28" s="20"/>
    </row>
    <row r="29" spans="1:17" s="1" customFormat="1" ht="33" customHeight="1" thickBot="1" x14ac:dyDescent="0.3">
      <c r="A29" s="7" t="s">
        <v>0</v>
      </c>
      <c r="B29" s="7"/>
      <c r="C29" s="15">
        <v>16</v>
      </c>
      <c r="D29" s="16"/>
      <c r="E29" s="29"/>
      <c r="F29" s="29"/>
      <c r="G29" s="17"/>
      <c r="H29" s="30" t="s">
        <v>11</v>
      </c>
      <c r="I29" s="634"/>
      <c r="J29" s="635"/>
      <c r="K29" s="635"/>
      <c r="L29" s="636"/>
      <c r="M29" s="29"/>
      <c r="N29" s="634" t="s">
        <v>10</v>
      </c>
      <c r="O29" s="636"/>
      <c r="P29" s="634" t="e">
        <f>(P8+P12+#REF!+P15+P17+P23+P24)/7</f>
        <v>#REF!</v>
      </c>
      <c r="Q29" s="636"/>
    </row>
    <row r="30" spans="1:17" s="1" customFormat="1" x14ac:dyDescent="0.25"/>
    <row r="31" spans="1:17" s="1" customFormat="1" x14ac:dyDescent="0.25"/>
    <row r="32" spans="1:1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pans="18:42" s="1" customFormat="1" x14ac:dyDescent="0.25"/>
    <row r="210" spans="18:42" s="1" customFormat="1" x14ac:dyDescent="0.25"/>
    <row r="211" spans="18:42" s="1" customFormat="1" x14ac:dyDescent="0.25"/>
    <row r="212" spans="18:42" s="1" customFormat="1" x14ac:dyDescent="0.25"/>
    <row r="213" spans="18:42" s="1" customFormat="1" x14ac:dyDescent="0.25"/>
    <row r="214" spans="18:42" s="1" customFormat="1" x14ac:dyDescent="0.25"/>
    <row r="215" spans="18:42" s="1" customFormat="1" x14ac:dyDescent="0.25"/>
    <row r="216" spans="18:42" s="1" customFormat="1" x14ac:dyDescent="0.25"/>
    <row r="217" spans="18:42" s="1" customFormat="1" x14ac:dyDescent="0.25"/>
    <row r="218" spans="18:42" s="1" customFormat="1" x14ac:dyDescent="0.25"/>
    <row r="219" spans="18:42" s="1" customFormat="1" x14ac:dyDescent="0.25"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</sheetData>
  <mergeCells count="49">
    <mergeCell ref="M12:M13"/>
    <mergeCell ref="H8:H9"/>
    <mergeCell ref="I29:L29"/>
    <mergeCell ref="N29:O29"/>
    <mergeCell ref="P29:Q29"/>
    <mergeCell ref="H12:H13"/>
    <mergeCell ref="A5:Q5"/>
    <mergeCell ref="A6:C6"/>
    <mergeCell ref="I6:J6"/>
    <mergeCell ref="K6:L6"/>
    <mergeCell ref="D6:E6"/>
    <mergeCell ref="A8:A28"/>
    <mergeCell ref="E8:E9"/>
    <mergeCell ref="F8:F9"/>
    <mergeCell ref="N8:N9"/>
    <mergeCell ref="P8:P9"/>
    <mergeCell ref="M8:M9"/>
    <mergeCell ref="J12:J13"/>
    <mergeCell ref="G12:G13"/>
    <mergeCell ref="E10:E14"/>
    <mergeCell ref="D20:D22"/>
    <mergeCell ref="C17:C28"/>
    <mergeCell ref="B17:B28"/>
    <mergeCell ref="C8:C14"/>
    <mergeCell ref="D24:D28"/>
    <mergeCell ref="D17:D19"/>
    <mergeCell ref="D8:D14"/>
    <mergeCell ref="A1:D3"/>
    <mergeCell ref="Q12:Q13"/>
    <mergeCell ref="N6:Q6"/>
    <mergeCell ref="N12:N13"/>
    <mergeCell ref="P12:P13"/>
    <mergeCell ref="O8:O9"/>
    <mergeCell ref="O12:O13"/>
    <mergeCell ref="A4:Q4"/>
    <mergeCell ref="E1:P1"/>
    <mergeCell ref="E2:P3"/>
    <mergeCell ref="F12:F13"/>
    <mergeCell ref="K12:K13"/>
    <mergeCell ref="L12:L13"/>
    <mergeCell ref="G8:G9"/>
    <mergeCell ref="B8:B16"/>
    <mergeCell ref="Q8:Q9"/>
    <mergeCell ref="C15:C16"/>
    <mergeCell ref="I8:I9"/>
    <mergeCell ref="J8:J9"/>
    <mergeCell ref="K8:K9"/>
    <mergeCell ref="L8:L9"/>
    <mergeCell ref="I12:I13"/>
  </mergeCells>
  <conditionalFormatting sqref="O8 O12 O15:O28">
    <cfRule type="containsText" dxfId="20" priority="2" operator="containsText" text="CUMPLE">
      <formula>NOT(ISERROR(SEARCH("CUMPLE",O8)))</formula>
    </cfRule>
  </conditionalFormatting>
  <conditionalFormatting sqref="O15:O28 O8 O12">
    <cfRule type="containsText" dxfId="19" priority="16" operator="containsText" text="NO_CUMPLE">
      <formula>NOT(ISERROR(SEARCH("NO_CUMPLE",O8)))</formula>
    </cfRule>
    <cfRule type="cellIs" dxfId="18" priority="17" operator="greaterThan">
      <formula>111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6"/>
  <sheetViews>
    <sheetView topLeftCell="D23" workbookViewId="0">
      <selection activeCell="F8" sqref="F8:F25"/>
    </sheetView>
  </sheetViews>
  <sheetFormatPr baseColWidth="10" defaultRowHeight="14.4" x14ac:dyDescent="0.3"/>
  <cols>
    <col min="5" max="5" width="18.88671875" customWidth="1"/>
    <col min="7" max="7" width="15" customWidth="1"/>
    <col min="8" max="8" width="18.109375" customWidth="1"/>
    <col min="12" max="12" width="15.109375" customWidth="1"/>
    <col min="13" max="13" width="12.6640625" customWidth="1"/>
    <col min="17" max="17" width="17" customWidth="1"/>
  </cols>
  <sheetData>
    <row r="1" spans="1:17" x14ac:dyDescent="0.3">
      <c r="A1" s="492"/>
      <c r="B1" s="493"/>
      <c r="C1" s="493"/>
      <c r="D1" s="494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74" t="s">
        <v>205</v>
      </c>
    </row>
    <row r="2" spans="1:17" x14ac:dyDescent="0.3">
      <c r="A2" s="495"/>
      <c r="B2" s="496"/>
      <c r="C2" s="496"/>
      <c r="D2" s="497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76" t="s">
        <v>206</v>
      </c>
    </row>
    <row r="3" spans="1:17" ht="38.25" customHeight="1" thickBot="1" x14ac:dyDescent="0.35">
      <c r="A3" s="498"/>
      <c r="B3" s="499"/>
      <c r="C3" s="499"/>
      <c r="D3" s="500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77" t="s">
        <v>207</v>
      </c>
    </row>
    <row r="4" spans="1:17" x14ac:dyDescent="0.3">
      <c r="A4" s="501" t="s">
        <v>583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7" x14ac:dyDescent="0.3">
      <c r="A5" s="462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7" ht="24" x14ac:dyDescent="0.3">
      <c r="A6" s="462" t="s">
        <v>4</v>
      </c>
      <c r="B6" s="462"/>
      <c r="C6" s="462"/>
      <c r="D6" s="638">
        <v>43864</v>
      </c>
      <c r="E6" s="639"/>
      <c r="F6" s="53" t="s">
        <v>13</v>
      </c>
      <c r="G6" s="78" t="s">
        <v>584</v>
      </c>
      <c r="H6" s="78" t="s">
        <v>6</v>
      </c>
      <c r="I6" s="465"/>
      <c r="J6" s="462"/>
      <c r="K6" s="462" t="s">
        <v>7</v>
      </c>
      <c r="L6" s="462"/>
      <c r="M6" s="78"/>
      <c r="N6" s="462" t="s">
        <v>12</v>
      </c>
      <c r="O6" s="462"/>
      <c r="P6" s="462"/>
      <c r="Q6" s="462"/>
    </row>
    <row r="7" spans="1:17" ht="84.6" thickBot="1" x14ac:dyDescent="0.35">
      <c r="A7" s="200" t="s">
        <v>290</v>
      </c>
      <c r="B7" s="200" t="s">
        <v>14</v>
      </c>
      <c r="C7" s="201" t="s">
        <v>291</v>
      </c>
      <c r="D7" s="201" t="s">
        <v>292</v>
      </c>
      <c r="E7" s="201" t="s">
        <v>293</v>
      </c>
      <c r="F7" s="54" t="s">
        <v>294</v>
      </c>
      <c r="G7" s="54" t="s">
        <v>2</v>
      </c>
      <c r="H7" s="54" t="s">
        <v>295</v>
      </c>
      <c r="I7" s="54" t="s">
        <v>9</v>
      </c>
      <c r="J7" s="54" t="s">
        <v>8</v>
      </c>
      <c r="K7" s="54" t="s">
        <v>1</v>
      </c>
      <c r="L7" s="54" t="s">
        <v>211</v>
      </c>
      <c r="M7" s="54" t="s">
        <v>22</v>
      </c>
      <c r="N7" s="54" t="s">
        <v>212</v>
      </c>
      <c r="O7" s="54" t="s">
        <v>21</v>
      </c>
      <c r="P7" s="54" t="s">
        <v>24</v>
      </c>
      <c r="Q7" s="53" t="s">
        <v>25</v>
      </c>
    </row>
    <row r="8" spans="1:17" x14ac:dyDescent="0.3">
      <c r="A8" s="652" t="s">
        <v>30</v>
      </c>
      <c r="B8" s="652" t="s">
        <v>175</v>
      </c>
      <c r="C8" s="646" t="s">
        <v>585</v>
      </c>
      <c r="D8" s="656" t="s">
        <v>586</v>
      </c>
      <c r="E8" s="642" t="s">
        <v>587</v>
      </c>
      <c r="F8" s="640" t="s">
        <v>588</v>
      </c>
      <c r="G8" s="637" t="s">
        <v>659</v>
      </c>
      <c r="H8" s="550" t="s">
        <v>589</v>
      </c>
      <c r="I8" s="523">
        <v>1</v>
      </c>
      <c r="J8" s="505">
        <v>3</v>
      </c>
      <c r="K8" s="505">
        <v>12</v>
      </c>
      <c r="L8" s="505" t="s">
        <v>3</v>
      </c>
      <c r="M8" s="525"/>
      <c r="N8" s="527"/>
      <c r="O8" s="523"/>
      <c r="P8" s="525"/>
      <c r="Q8" s="526"/>
    </row>
    <row r="9" spans="1:17" ht="36.75" customHeight="1" thickBot="1" x14ac:dyDescent="0.35">
      <c r="A9" s="653"/>
      <c r="B9" s="653"/>
      <c r="C9" s="647"/>
      <c r="D9" s="657"/>
      <c r="E9" s="643"/>
      <c r="F9" s="641"/>
      <c r="G9" s="551"/>
      <c r="H9" s="551"/>
      <c r="I9" s="524"/>
      <c r="J9" s="505"/>
      <c r="K9" s="505"/>
      <c r="L9" s="505"/>
      <c r="M9" s="525"/>
      <c r="N9" s="659"/>
      <c r="O9" s="524"/>
      <c r="P9" s="525"/>
      <c r="Q9" s="526"/>
    </row>
    <row r="10" spans="1:17" ht="69" thickBot="1" x14ac:dyDescent="0.35">
      <c r="A10" s="653"/>
      <c r="B10" s="653"/>
      <c r="C10" s="647"/>
      <c r="D10" s="657"/>
      <c r="E10" s="202" t="s">
        <v>590</v>
      </c>
      <c r="F10" s="203" t="s">
        <v>591</v>
      </c>
      <c r="G10" s="204" t="s">
        <v>592</v>
      </c>
      <c r="H10" s="205" t="s">
        <v>593</v>
      </c>
      <c r="I10" s="195">
        <v>1</v>
      </c>
      <c r="J10" s="81">
        <v>3</v>
      </c>
      <c r="K10" s="81">
        <v>11</v>
      </c>
      <c r="L10" s="81" t="s">
        <v>3</v>
      </c>
      <c r="M10" s="82"/>
      <c r="N10" s="206"/>
      <c r="O10" s="195"/>
      <c r="P10" s="82"/>
      <c r="Q10" s="85"/>
    </row>
    <row r="11" spans="1:17" x14ac:dyDescent="0.3">
      <c r="A11" s="653"/>
      <c r="B11" s="653"/>
      <c r="C11" s="647"/>
      <c r="D11" s="657"/>
      <c r="E11" s="642" t="s">
        <v>594</v>
      </c>
      <c r="F11" s="640" t="s">
        <v>595</v>
      </c>
      <c r="G11" s="637" t="s">
        <v>596</v>
      </c>
      <c r="H11" s="550" t="s">
        <v>589</v>
      </c>
      <c r="I11" s="523">
        <v>1</v>
      </c>
      <c r="J11" s="505">
        <v>3</v>
      </c>
      <c r="K11" s="505">
        <v>12</v>
      </c>
      <c r="L11" s="505" t="s">
        <v>3</v>
      </c>
      <c r="M11" s="525"/>
      <c r="N11" s="527"/>
      <c r="O11" s="523"/>
      <c r="P11" s="525"/>
      <c r="Q11" s="526"/>
    </row>
    <row r="12" spans="1:17" ht="15" thickBot="1" x14ac:dyDescent="0.35">
      <c r="A12" s="653"/>
      <c r="B12" s="653"/>
      <c r="C12" s="647"/>
      <c r="D12" s="658"/>
      <c r="E12" s="643"/>
      <c r="F12" s="641"/>
      <c r="G12" s="551"/>
      <c r="H12" s="551"/>
      <c r="I12" s="524"/>
      <c r="J12" s="505"/>
      <c r="K12" s="505"/>
      <c r="L12" s="505"/>
      <c r="M12" s="525"/>
      <c r="N12" s="659"/>
      <c r="O12" s="524"/>
      <c r="P12" s="525"/>
      <c r="Q12" s="526"/>
    </row>
    <row r="13" spans="1:17" ht="69" thickBot="1" x14ac:dyDescent="0.35">
      <c r="A13" s="653"/>
      <c r="B13" s="653"/>
      <c r="C13" s="647"/>
      <c r="D13" s="656" t="s">
        <v>597</v>
      </c>
      <c r="E13" s="207" t="s">
        <v>598</v>
      </c>
      <c r="F13" s="89" t="s">
        <v>599</v>
      </c>
      <c r="G13" s="116" t="s">
        <v>600</v>
      </c>
      <c r="H13" s="79" t="s">
        <v>601</v>
      </c>
      <c r="I13" s="130">
        <v>1</v>
      </c>
      <c r="J13" s="82">
        <v>1</v>
      </c>
      <c r="K13" s="82">
        <v>1</v>
      </c>
      <c r="L13" s="98" t="s">
        <v>3</v>
      </c>
      <c r="M13" s="92"/>
      <c r="N13" s="91"/>
      <c r="O13" s="81"/>
      <c r="P13" s="101"/>
      <c r="Q13" s="94"/>
    </row>
    <row r="14" spans="1:17" ht="80.400000000000006" thickBot="1" x14ac:dyDescent="0.35">
      <c r="A14" s="653"/>
      <c r="B14" s="653"/>
      <c r="C14" s="655"/>
      <c r="D14" s="658"/>
      <c r="E14" s="207" t="s">
        <v>602</v>
      </c>
      <c r="F14" s="79" t="s">
        <v>603</v>
      </c>
      <c r="G14" s="116" t="s">
        <v>604</v>
      </c>
      <c r="H14" s="79" t="s">
        <v>605</v>
      </c>
      <c r="I14" s="130">
        <v>1</v>
      </c>
      <c r="J14" s="82">
        <v>1</v>
      </c>
      <c r="K14" s="82">
        <v>1</v>
      </c>
      <c r="L14" s="98" t="s">
        <v>3</v>
      </c>
      <c r="M14" s="92"/>
      <c r="N14" s="95"/>
      <c r="O14" s="81"/>
      <c r="P14" s="91"/>
      <c r="Q14" s="94"/>
    </row>
    <row r="15" spans="1:17" ht="69" thickBot="1" x14ac:dyDescent="0.35">
      <c r="A15" s="653"/>
      <c r="B15" s="653"/>
      <c r="C15" s="656" t="s">
        <v>606</v>
      </c>
      <c r="D15" s="656" t="s">
        <v>607</v>
      </c>
      <c r="E15" s="207" t="s">
        <v>608</v>
      </c>
      <c r="F15" s="86" t="s">
        <v>609</v>
      </c>
      <c r="G15" s="118" t="s">
        <v>610</v>
      </c>
      <c r="H15" s="79" t="s">
        <v>611</v>
      </c>
      <c r="I15" s="130">
        <v>1</v>
      </c>
      <c r="J15" s="82">
        <v>1</v>
      </c>
      <c r="K15" s="82">
        <v>1</v>
      </c>
      <c r="L15" s="98" t="s">
        <v>3</v>
      </c>
      <c r="M15" s="92"/>
      <c r="N15" s="95"/>
      <c r="O15" s="81"/>
      <c r="P15" s="91"/>
      <c r="Q15" s="94"/>
    </row>
    <row r="16" spans="1:17" ht="69" thickBot="1" x14ac:dyDescent="0.35">
      <c r="A16" s="653"/>
      <c r="B16" s="653"/>
      <c r="C16" s="657"/>
      <c r="D16" s="658"/>
      <c r="E16" s="207" t="s">
        <v>612</v>
      </c>
      <c r="F16" s="86" t="s">
        <v>613</v>
      </c>
      <c r="G16" s="116" t="s">
        <v>614</v>
      </c>
      <c r="H16" s="79" t="s">
        <v>615</v>
      </c>
      <c r="I16" s="196">
        <v>1</v>
      </c>
      <c r="J16" s="82">
        <v>1</v>
      </c>
      <c r="K16" s="82">
        <v>1</v>
      </c>
      <c r="L16" s="98" t="s">
        <v>3</v>
      </c>
      <c r="M16" s="92"/>
      <c r="N16" s="95"/>
      <c r="O16" s="81"/>
      <c r="P16" s="91"/>
      <c r="Q16" s="94"/>
    </row>
    <row r="17" spans="1:17" ht="57.6" thickBot="1" x14ac:dyDescent="0.35">
      <c r="A17" s="653"/>
      <c r="B17" s="653"/>
      <c r="C17" s="657"/>
      <c r="D17" s="660" t="s">
        <v>616</v>
      </c>
      <c r="E17" s="208" t="s">
        <v>617</v>
      </c>
      <c r="F17" s="105" t="s">
        <v>618</v>
      </c>
      <c r="G17" s="116" t="s">
        <v>619</v>
      </c>
      <c r="H17" s="97" t="s">
        <v>620</v>
      </c>
      <c r="I17" s="130">
        <v>1</v>
      </c>
      <c r="J17" s="82">
        <v>1</v>
      </c>
      <c r="K17" s="82">
        <v>1</v>
      </c>
      <c r="L17" s="98" t="s">
        <v>3</v>
      </c>
      <c r="M17" s="92"/>
      <c r="N17" s="91"/>
      <c r="O17" s="81"/>
      <c r="P17" s="91"/>
      <c r="Q17" s="94"/>
    </row>
    <row r="18" spans="1:17" ht="80.400000000000006" thickBot="1" x14ac:dyDescent="0.35">
      <c r="A18" s="653"/>
      <c r="B18" s="654"/>
      <c r="C18" s="658"/>
      <c r="D18" s="661"/>
      <c r="E18" s="102" t="s">
        <v>621</v>
      </c>
      <c r="F18" s="105" t="s">
        <v>622</v>
      </c>
      <c r="G18" s="116" t="s">
        <v>623</v>
      </c>
      <c r="H18" s="97" t="s">
        <v>624</v>
      </c>
      <c r="I18" s="82">
        <v>1</v>
      </c>
      <c r="J18" s="82">
        <v>1</v>
      </c>
      <c r="K18" s="82">
        <v>1</v>
      </c>
      <c r="L18" s="98" t="s">
        <v>3</v>
      </c>
      <c r="M18" s="92"/>
      <c r="N18" s="95"/>
      <c r="O18" s="81"/>
      <c r="P18" s="91"/>
      <c r="Q18" s="94"/>
    </row>
    <row r="19" spans="1:17" ht="46.2" thickBot="1" x14ac:dyDescent="0.35">
      <c r="A19" s="653"/>
      <c r="B19" s="644" t="s">
        <v>497</v>
      </c>
      <c r="C19" s="646" t="s">
        <v>625</v>
      </c>
      <c r="D19" s="648" t="s">
        <v>626</v>
      </c>
      <c r="E19" s="208" t="s">
        <v>627</v>
      </c>
      <c r="F19" s="105" t="s">
        <v>628</v>
      </c>
      <c r="G19" s="116" t="s">
        <v>629</v>
      </c>
      <c r="H19" s="97" t="s">
        <v>630</v>
      </c>
      <c r="I19" s="130">
        <v>1</v>
      </c>
      <c r="J19" s="82">
        <v>1</v>
      </c>
      <c r="K19" s="82">
        <v>1</v>
      </c>
      <c r="L19" s="98" t="s">
        <v>3</v>
      </c>
      <c r="M19" s="92"/>
      <c r="N19" s="95"/>
      <c r="O19" s="81"/>
      <c r="P19" s="91"/>
      <c r="Q19" s="94"/>
    </row>
    <row r="20" spans="1:17" ht="69" thickBot="1" x14ac:dyDescent="0.35">
      <c r="A20" s="653"/>
      <c r="B20" s="645"/>
      <c r="C20" s="647"/>
      <c r="D20" s="649"/>
      <c r="E20" s="208" t="s">
        <v>631</v>
      </c>
      <c r="F20" s="105" t="s">
        <v>632</v>
      </c>
      <c r="G20" s="116" t="s">
        <v>633</v>
      </c>
      <c r="H20" s="97" t="s">
        <v>634</v>
      </c>
      <c r="I20" s="129">
        <v>1</v>
      </c>
      <c r="J20" s="81">
        <v>3</v>
      </c>
      <c r="K20" s="81">
        <v>12</v>
      </c>
      <c r="L20" s="98" t="s">
        <v>3</v>
      </c>
      <c r="M20" s="92"/>
      <c r="N20" s="91"/>
      <c r="O20" s="81"/>
      <c r="P20" s="91"/>
      <c r="Q20" s="92"/>
    </row>
    <row r="21" spans="1:17" ht="84.6" thickBot="1" x14ac:dyDescent="0.35">
      <c r="A21" s="653"/>
      <c r="B21" s="645"/>
      <c r="C21" s="647"/>
      <c r="D21" s="209" t="s">
        <v>635</v>
      </c>
      <c r="E21" s="210" t="s">
        <v>636</v>
      </c>
      <c r="F21" s="105" t="s">
        <v>637</v>
      </c>
      <c r="G21" s="97" t="s">
        <v>638</v>
      </c>
      <c r="H21" s="97" t="s">
        <v>639</v>
      </c>
      <c r="I21" s="130" t="s">
        <v>39</v>
      </c>
      <c r="J21" s="82" t="s">
        <v>39</v>
      </c>
      <c r="K21" s="82" t="s">
        <v>640</v>
      </c>
      <c r="L21" s="181" t="s">
        <v>3</v>
      </c>
      <c r="M21" s="92"/>
      <c r="N21" s="95"/>
      <c r="O21" s="81"/>
      <c r="P21" s="91"/>
      <c r="Q21" s="92"/>
    </row>
    <row r="22" spans="1:17" ht="57.6" thickBot="1" x14ac:dyDescent="0.35">
      <c r="A22" s="653"/>
      <c r="B22" s="645"/>
      <c r="C22" s="650" t="s">
        <v>641</v>
      </c>
      <c r="D22" s="656" t="s">
        <v>642</v>
      </c>
      <c r="E22" s="211" t="s">
        <v>643</v>
      </c>
      <c r="F22" s="86" t="s">
        <v>644</v>
      </c>
      <c r="G22" s="116" t="s">
        <v>633</v>
      </c>
      <c r="H22" s="97" t="s">
        <v>634</v>
      </c>
      <c r="I22" s="81">
        <v>1</v>
      </c>
      <c r="J22" s="81">
        <v>3</v>
      </c>
      <c r="K22" s="81">
        <v>12</v>
      </c>
      <c r="L22" s="98" t="s">
        <v>3</v>
      </c>
      <c r="M22" s="92"/>
      <c r="N22" s="95"/>
      <c r="O22" s="81"/>
      <c r="P22" s="91"/>
      <c r="Q22" s="92"/>
    </row>
    <row r="23" spans="1:17" ht="103.2" thickBot="1" x14ac:dyDescent="0.35">
      <c r="A23" s="653"/>
      <c r="B23" s="645"/>
      <c r="C23" s="651"/>
      <c r="D23" s="658"/>
      <c r="E23" s="208" t="s">
        <v>645</v>
      </c>
      <c r="F23" s="212" t="s">
        <v>646</v>
      </c>
      <c r="G23" s="213" t="s">
        <v>647</v>
      </c>
      <c r="H23" s="214" t="s">
        <v>648</v>
      </c>
      <c r="I23" s="83" t="s">
        <v>39</v>
      </c>
      <c r="J23" s="83">
        <v>1</v>
      </c>
      <c r="K23" s="81">
        <v>4</v>
      </c>
      <c r="L23" s="98" t="s">
        <v>3</v>
      </c>
      <c r="M23" s="92"/>
      <c r="N23" s="95"/>
      <c r="O23" s="81"/>
      <c r="P23" s="91"/>
      <c r="Q23" s="92"/>
    </row>
    <row r="24" spans="1:17" ht="114.6" thickBot="1" x14ac:dyDescent="0.35">
      <c r="A24" s="653"/>
      <c r="B24" s="645"/>
      <c r="C24" s="647"/>
      <c r="D24" s="656" t="s">
        <v>649</v>
      </c>
      <c r="E24" s="215" t="s">
        <v>650</v>
      </c>
      <c r="F24" s="169" t="s">
        <v>651</v>
      </c>
      <c r="G24" s="116" t="s">
        <v>652</v>
      </c>
      <c r="H24" s="97" t="s">
        <v>653</v>
      </c>
      <c r="I24" s="81" t="s">
        <v>39</v>
      </c>
      <c r="J24" s="81" t="s">
        <v>39</v>
      </c>
      <c r="K24" s="81">
        <v>1</v>
      </c>
      <c r="L24" s="98" t="s">
        <v>86</v>
      </c>
      <c r="M24" s="92"/>
      <c r="N24" s="95"/>
      <c r="O24" s="81"/>
      <c r="P24" s="91"/>
      <c r="Q24" s="92"/>
    </row>
    <row r="25" spans="1:17" ht="46.2" thickBot="1" x14ac:dyDescent="0.35">
      <c r="A25" s="653"/>
      <c r="B25" s="645"/>
      <c r="C25" s="647"/>
      <c r="D25" s="657"/>
      <c r="E25" s="215" t="s">
        <v>654</v>
      </c>
      <c r="F25" s="86" t="s">
        <v>655</v>
      </c>
      <c r="G25" s="116" t="s">
        <v>656</v>
      </c>
      <c r="H25" s="97" t="s">
        <v>657</v>
      </c>
      <c r="I25" s="81" t="s">
        <v>39</v>
      </c>
      <c r="J25" s="81" t="s">
        <v>39</v>
      </c>
      <c r="K25" s="81">
        <v>1</v>
      </c>
      <c r="L25" s="98" t="s">
        <v>658</v>
      </c>
      <c r="M25" s="92"/>
      <c r="N25" s="95"/>
      <c r="O25" s="81"/>
      <c r="P25" s="91"/>
      <c r="Q25" s="92"/>
    </row>
    <row r="26" spans="1:17" ht="37.200000000000003" thickBot="1" x14ac:dyDescent="0.35">
      <c r="A26" s="216" t="s">
        <v>0</v>
      </c>
      <c r="B26" s="217"/>
      <c r="C26" s="218">
        <v>16</v>
      </c>
      <c r="D26" s="219"/>
      <c r="E26" s="220"/>
      <c r="F26" s="221"/>
      <c r="G26" s="222"/>
      <c r="H26" s="115" t="s">
        <v>11</v>
      </c>
      <c r="I26" s="528"/>
      <c r="J26" s="555"/>
      <c r="K26" s="555"/>
      <c r="L26" s="529"/>
      <c r="M26" s="113"/>
      <c r="N26" s="528" t="s">
        <v>10</v>
      </c>
      <c r="O26" s="529"/>
      <c r="P26" s="528" t="e">
        <f>(P8+P11+P14+#REF!+P17+P20+#REF!)/7</f>
        <v>#REF!</v>
      </c>
      <c r="Q26" s="529"/>
    </row>
  </sheetData>
  <mergeCells count="53">
    <mergeCell ref="P26:Q26"/>
    <mergeCell ref="H11:H12"/>
    <mergeCell ref="D22:D23"/>
    <mergeCell ref="D24:D25"/>
    <mergeCell ref="I26:L26"/>
    <mergeCell ref="N26:O26"/>
    <mergeCell ref="I11:I12"/>
    <mergeCell ref="Q8:Q9"/>
    <mergeCell ref="P11:P12"/>
    <mergeCell ref="Q11:Q12"/>
    <mergeCell ref="D13:D14"/>
    <mergeCell ref="C15:C18"/>
    <mergeCell ref="D15:D16"/>
    <mergeCell ref="D17:D18"/>
    <mergeCell ref="J11:J12"/>
    <mergeCell ref="K11:K12"/>
    <mergeCell ref="L11:L12"/>
    <mergeCell ref="M11:M12"/>
    <mergeCell ref="N11:N12"/>
    <mergeCell ref="O11:O12"/>
    <mergeCell ref="E11:E12"/>
    <mergeCell ref="F11:F12"/>
    <mergeCell ref="G11:G12"/>
    <mergeCell ref="M8:M9"/>
    <mergeCell ref="N8:N9"/>
    <mergeCell ref="O8:O9"/>
    <mergeCell ref="P8:P9"/>
    <mergeCell ref="K8:K9"/>
    <mergeCell ref="L8:L9"/>
    <mergeCell ref="B19:B25"/>
    <mergeCell ref="C19:C21"/>
    <mergeCell ref="D19:D20"/>
    <mergeCell ref="C22:C25"/>
    <mergeCell ref="A8:A25"/>
    <mergeCell ref="B8:B18"/>
    <mergeCell ref="C8:C14"/>
    <mergeCell ref="D8:D12"/>
    <mergeCell ref="G8:G9"/>
    <mergeCell ref="H8:H9"/>
    <mergeCell ref="I8:I9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  <mergeCell ref="F8:F9"/>
    <mergeCell ref="E8:E9"/>
    <mergeCell ref="J8:J9"/>
  </mergeCells>
  <conditionalFormatting sqref="O8 O11 O13:O25">
    <cfRule type="containsText" dxfId="17" priority="1" operator="containsText" text="CUMPLE">
      <formula>NOT(ISERROR(SEARCH("CUMPLE",O8)))</formula>
    </cfRule>
  </conditionalFormatting>
  <conditionalFormatting sqref="O13:O25 O8 O11">
    <cfRule type="containsText" dxfId="16" priority="2" operator="containsText" text="NO_CUMPLE">
      <formula>NOT(ISERROR(SEARCH("NO_CUMPLE",O8)))</formula>
    </cfRule>
    <cfRule type="cellIs" dxfId="15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1"/>
  <sheetViews>
    <sheetView topLeftCell="E18" workbookViewId="0">
      <selection activeCell="F8" sqref="F8:F20"/>
    </sheetView>
  </sheetViews>
  <sheetFormatPr baseColWidth="10" defaultRowHeight="14.4" x14ac:dyDescent="0.3"/>
  <cols>
    <col min="1" max="1" width="17" customWidth="1"/>
    <col min="2" max="2" width="15.33203125" customWidth="1"/>
    <col min="5" max="5" width="14.6640625" customWidth="1"/>
    <col min="6" max="6" width="16.5546875" customWidth="1"/>
    <col min="7" max="7" width="13.5546875" customWidth="1"/>
    <col min="8" max="8" width="12.5546875" customWidth="1"/>
    <col min="12" max="12" width="15.5546875" customWidth="1"/>
    <col min="13" max="13" width="13.109375" customWidth="1"/>
    <col min="17" max="17" width="21.109375" customWidth="1"/>
  </cols>
  <sheetData>
    <row r="1" spans="1:18" x14ac:dyDescent="0.3">
      <c r="A1" s="492"/>
      <c r="B1" s="493"/>
      <c r="C1" s="493"/>
      <c r="D1" s="494"/>
      <c r="E1" s="475" t="s">
        <v>26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74" t="s">
        <v>205</v>
      </c>
      <c r="R1" s="101"/>
    </row>
    <row r="2" spans="1:18" x14ac:dyDescent="0.3">
      <c r="A2" s="495"/>
      <c r="B2" s="496"/>
      <c r="C2" s="496"/>
      <c r="D2" s="497"/>
      <c r="E2" s="476" t="s">
        <v>19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76" t="s">
        <v>206</v>
      </c>
      <c r="R2" s="101"/>
    </row>
    <row r="3" spans="1:18" ht="36.75" customHeight="1" thickBot="1" x14ac:dyDescent="0.35">
      <c r="A3" s="498"/>
      <c r="B3" s="499"/>
      <c r="C3" s="499"/>
      <c r="D3" s="500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77" t="s">
        <v>207</v>
      </c>
      <c r="R3" s="101"/>
    </row>
    <row r="4" spans="1:18" x14ac:dyDescent="0.3">
      <c r="A4" s="668" t="s">
        <v>660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70"/>
      <c r="R4" s="101"/>
    </row>
    <row r="5" spans="1:18" x14ac:dyDescent="0.3">
      <c r="A5" s="671" t="s">
        <v>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672"/>
      <c r="R5" s="223"/>
    </row>
    <row r="6" spans="1:18" ht="36.6" thickBot="1" x14ac:dyDescent="0.35">
      <c r="A6" s="662" t="s">
        <v>4</v>
      </c>
      <c r="B6" s="663"/>
      <c r="C6" s="663"/>
      <c r="D6" s="664">
        <v>44231</v>
      </c>
      <c r="E6" s="665"/>
      <c r="F6" s="224" t="s">
        <v>13</v>
      </c>
      <c r="G6" s="224" t="s">
        <v>661</v>
      </c>
      <c r="H6" s="224" t="s">
        <v>6</v>
      </c>
      <c r="I6" s="666"/>
      <c r="J6" s="663"/>
      <c r="K6" s="663" t="s">
        <v>7</v>
      </c>
      <c r="L6" s="663"/>
      <c r="M6" s="224"/>
      <c r="N6" s="663" t="s">
        <v>12</v>
      </c>
      <c r="O6" s="663"/>
      <c r="P6" s="663"/>
      <c r="Q6" s="667"/>
      <c r="R6" s="225"/>
    </row>
    <row r="7" spans="1:18" ht="48.6" thickBot="1" x14ac:dyDescent="0.35">
      <c r="A7" s="226" t="s">
        <v>662</v>
      </c>
      <c r="B7" s="227" t="s">
        <v>14</v>
      </c>
      <c r="C7" s="228" t="s">
        <v>32</v>
      </c>
      <c r="D7" s="229" t="s">
        <v>663</v>
      </c>
      <c r="E7" s="229" t="s">
        <v>471</v>
      </c>
      <c r="F7" s="229" t="s">
        <v>720</v>
      </c>
      <c r="G7" s="229" t="s">
        <v>2</v>
      </c>
      <c r="H7" s="229" t="s">
        <v>664</v>
      </c>
      <c r="I7" s="229" t="s">
        <v>9</v>
      </c>
      <c r="J7" s="229" t="s">
        <v>8</v>
      </c>
      <c r="K7" s="229" t="s">
        <v>1</v>
      </c>
      <c r="L7" s="230" t="s">
        <v>665</v>
      </c>
      <c r="M7" s="231" t="s">
        <v>22</v>
      </c>
      <c r="N7" s="229" t="s">
        <v>475</v>
      </c>
      <c r="O7" s="229" t="s">
        <v>21</v>
      </c>
      <c r="P7" s="229" t="s">
        <v>24</v>
      </c>
      <c r="Q7" s="232" t="s">
        <v>25</v>
      </c>
      <c r="R7" s="101"/>
    </row>
    <row r="8" spans="1:18" ht="68.400000000000006" x14ac:dyDescent="0.3">
      <c r="A8" s="673" t="s">
        <v>30</v>
      </c>
      <c r="B8" s="675" t="s">
        <v>450</v>
      </c>
      <c r="C8" s="677" t="s">
        <v>666</v>
      </c>
      <c r="D8" s="679" t="s">
        <v>667</v>
      </c>
      <c r="E8" s="234" t="s">
        <v>668</v>
      </c>
      <c r="F8" s="234" t="s">
        <v>669</v>
      </c>
      <c r="G8" s="234" t="s">
        <v>670</v>
      </c>
      <c r="H8" s="234" t="s">
        <v>671</v>
      </c>
      <c r="I8" s="235" t="s">
        <v>39</v>
      </c>
      <c r="J8" s="235">
        <v>1</v>
      </c>
      <c r="K8" s="235">
        <v>1</v>
      </c>
      <c r="L8" s="235" t="s">
        <v>128</v>
      </c>
      <c r="M8" s="236"/>
      <c r="N8" s="236"/>
      <c r="O8" s="237"/>
      <c r="P8" s="236"/>
      <c r="Q8" s="238"/>
      <c r="R8" s="205"/>
    </row>
    <row r="9" spans="1:18" ht="57" x14ac:dyDescent="0.3">
      <c r="A9" s="673"/>
      <c r="B9" s="675"/>
      <c r="C9" s="677"/>
      <c r="D9" s="680"/>
      <c r="E9" s="97" t="s">
        <v>672</v>
      </c>
      <c r="F9" s="97" t="s">
        <v>673</v>
      </c>
      <c r="G9" s="97" t="s">
        <v>674</v>
      </c>
      <c r="H9" s="97" t="s">
        <v>56</v>
      </c>
      <c r="I9" s="239">
        <v>1</v>
      </c>
      <c r="J9" s="239">
        <v>1</v>
      </c>
      <c r="K9" s="239">
        <v>1</v>
      </c>
      <c r="L9" s="117" t="s">
        <v>131</v>
      </c>
      <c r="M9" s="240"/>
      <c r="N9" s="240"/>
      <c r="O9" s="181"/>
      <c r="P9" s="240"/>
      <c r="Q9" s="241"/>
      <c r="R9" s="205"/>
    </row>
    <row r="10" spans="1:18" ht="91.2" x14ac:dyDescent="0.3">
      <c r="A10" s="673"/>
      <c r="B10" s="675"/>
      <c r="C10" s="677"/>
      <c r="D10" s="680"/>
      <c r="E10" s="87" t="s">
        <v>675</v>
      </c>
      <c r="F10" s="87" t="s">
        <v>676</v>
      </c>
      <c r="G10" s="87" t="s">
        <v>677</v>
      </c>
      <c r="H10" s="87" t="s">
        <v>678</v>
      </c>
      <c r="I10" s="242">
        <v>1</v>
      </c>
      <c r="J10" s="242">
        <v>1</v>
      </c>
      <c r="K10" s="242">
        <v>1</v>
      </c>
      <c r="L10" s="87" t="s">
        <v>3</v>
      </c>
      <c r="M10" s="240"/>
      <c r="N10" s="240"/>
      <c r="O10" s="181"/>
      <c r="P10" s="240"/>
      <c r="Q10" s="241"/>
      <c r="R10" s="205"/>
    </row>
    <row r="11" spans="1:18" ht="79.8" x14ac:dyDescent="0.3">
      <c r="A11" s="673"/>
      <c r="B11" s="675"/>
      <c r="C11" s="677"/>
      <c r="D11" s="680"/>
      <c r="E11" s="87" t="s">
        <v>679</v>
      </c>
      <c r="F11" s="87" t="s">
        <v>680</v>
      </c>
      <c r="G11" s="97" t="s">
        <v>681</v>
      </c>
      <c r="H11" s="87" t="s">
        <v>682</v>
      </c>
      <c r="I11" s="242">
        <v>1</v>
      </c>
      <c r="J11" s="242">
        <v>1</v>
      </c>
      <c r="K11" s="242">
        <v>1</v>
      </c>
      <c r="L11" s="87" t="s">
        <v>3</v>
      </c>
      <c r="M11" s="181"/>
      <c r="N11" s="181"/>
      <c r="O11" s="181"/>
      <c r="P11" s="240"/>
      <c r="Q11" s="241"/>
      <c r="R11" s="205"/>
    </row>
    <row r="12" spans="1:18" ht="57" x14ac:dyDescent="0.3">
      <c r="A12" s="673"/>
      <c r="B12" s="675"/>
      <c r="C12" s="677"/>
      <c r="D12" s="680"/>
      <c r="E12" s="87" t="s">
        <v>683</v>
      </c>
      <c r="F12" s="87" t="s">
        <v>684</v>
      </c>
      <c r="G12" s="87" t="s">
        <v>685</v>
      </c>
      <c r="H12" s="87" t="s">
        <v>686</v>
      </c>
      <c r="I12" s="243">
        <f>+K12/12</f>
        <v>4.9999999999999996E-2</v>
      </c>
      <c r="J12" s="243">
        <f>+I12*3</f>
        <v>0.15</v>
      </c>
      <c r="K12" s="242">
        <v>0.6</v>
      </c>
      <c r="L12" s="87" t="s">
        <v>86</v>
      </c>
      <c r="M12" s="181"/>
      <c r="N12" s="181"/>
      <c r="O12" s="181"/>
      <c r="P12" s="240"/>
      <c r="Q12" s="241"/>
      <c r="R12" s="233">
        <v>0.36</v>
      </c>
    </row>
    <row r="13" spans="1:18" ht="114.6" thickBot="1" x14ac:dyDescent="0.35">
      <c r="A13" s="673"/>
      <c r="B13" s="675"/>
      <c r="C13" s="677"/>
      <c r="D13" s="681"/>
      <c r="E13" s="87" t="s">
        <v>687</v>
      </c>
      <c r="F13" s="189" t="s">
        <v>688</v>
      </c>
      <c r="G13" s="189" t="s">
        <v>689</v>
      </c>
      <c r="H13" s="189" t="s">
        <v>690</v>
      </c>
      <c r="I13" s="244" t="s">
        <v>39</v>
      </c>
      <c r="J13" s="244" t="s">
        <v>39</v>
      </c>
      <c r="K13" s="245" t="s">
        <v>691</v>
      </c>
      <c r="L13" s="189" t="s">
        <v>86</v>
      </c>
      <c r="M13" s="182"/>
      <c r="N13" s="182"/>
      <c r="O13" s="182"/>
      <c r="P13" s="246"/>
      <c r="Q13" s="247"/>
      <c r="R13" s="233"/>
    </row>
    <row r="14" spans="1:18" ht="96.6" thickBot="1" x14ac:dyDescent="0.35">
      <c r="A14" s="673"/>
      <c r="B14" s="675"/>
      <c r="C14" s="677"/>
      <c r="D14" s="248" t="s">
        <v>692</v>
      </c>
      <c r="E14" s="249" t="s">
        <v>693</v>
      </c>
      <c r="F14" s="249" t="s">
        <v>694</v>
      </c>
      <c r="G14" s="249" t="s">
        <v>695</v>
      </c>
      <c r="H14" s="249" t="s">
        <v>696</v>
      </c>
      <c r="I14" s="250">
        <v>1</v>
      </c>
      <c r="J14" s="250">
        <v>3</v>
      </c>
      <c r="K14" s="251">
        <v>11</v>
      </c>
      <c r="L14" s="249" t="s">
        <v>86</v>
      </c>
      <c r="M14" s="252"/>
      <c r="N14" s="252"/>
      <c r="O14" s="252"/>
      <c r="P14" s="253"/>
      <c r="Q14" s="254"/>
      <c r="R14" s="233"/>
    </row>
    <row r="15" spans="1:18" ht="108.6" thickBot="1" x14ac:dyDescent="0.35">
      <c r="A15" s="673"/>
      <c r="B15" s="675"/>
      <c r="C15" s="677"/>
      <c r="D15" s="255" t="s">
        <v>697</v>
      </c>
      <c r="E15" s="249" t="s">
        <v>698</v>
      </c>
      <c r="F15" s="249" t="s">
        <v>699</v>
      </c>
      <c r="G15" s="249" t="s">
        <v>700</v>
      </c>
      <c r="H15" s="249" t="s">
        <v>701</v>
      </c>
      <c r="I15" s="256">
        <v>1</v>
      </c>
      <c r="J15" s="256">
        <v>1</v>
      </c>
      <c r="K15" s="257">
        <v>1</v>
      </c>
      <c r="L15" s="249" t="s">
        <v>128</v>
      </c>
      <c r="M15" s="252"/>
      <c r="N15" s="252"/>
      <c r="O15" s="252"/>
      <c r="P15" s="253"/>
      <c r="Q15" s="254"/>
      <c r="R15" s="205"/>
    </row>
    <row r="16" spans="1:18" ht="174.6" x14ac:dyDescent="0.3">
      <c r="A16" s="673"/>
      <c r="B16" s="675"/>
      <c r="C16" s="677"/>
      <c r="D16" s="679" t="s">
        <v>702</v>
      </c>
      <c r="E16" s="684" t="s">
        <v>703</v>
      </c>
      <c r="F16" s="87" t="s">
        <v>704</v>
      </c>
      <c r="G16" s="258" t="s">
        <v>721</v>
      </c>
      <c r="H16" s="87" t="s">
        <v>705</v>
      </c>
      <c r="I16" s="259">
        <v>1</v>
      </c>
      <c r="J16" s="259">
        <v>3</v>
      </c>
      <c r="K16" s="260">
        <v>12</v>
      </c>
      <c r="L16" s="261" t="s">
        <v>86</v>
      </c>
      <c r="M16" s="237"/>
      <c r="N16" s="237"/>
      <c r="O16" s="237"/>
      <c r="P16" s="236"/>
      <c r="Q16" s="238"/>
      <c r="R16" s="205"/>
    </row>
    <row r="17" spans="1:18" ht="125.4" x14ac:dyDescent="0.3">
      <c r="A17" s="673"/>
      <c r="B17" s="675"/>
      <c r="C17" s="677"/>
      <c r="D17" s="682"/>
      <c r="E17" s="685"/>
      <c r="F17" s="87" t="s">
        <v>706</v>
      </c>
      <c r="G17" s="258" t="s">
        <v>707</v>
      </c>
      <c r="H17" s="87" t="s">
        <v>56</v>
      </c>
      <c r="I17" s="243" t="s">
        <v>39</v>
      </c>
      <c r="J17" s="243" t="s">
        <v>39</v>
      </c>
      <c r="K17" s="243">
        <v>0.8</v>
      </c>
      <c r="L17" s="261" t="s">
        <v>131</v>
      </c>
      <c r="M17" s="262"/>
      <c r="N17" s="262"/>
      <c r="O17" s="262"/>
      <c r="P17" s="263"/>
      <c r="Q17" s="264"/>
      <c r="R17" s="205"/>
    </row>
    <row r="18" spans="1:18" ht="68.400000000000006" x14ac:dyDescent="0.3">
      <c r="A18" s="673"/>
      <c r="B18" s="675"/>
      <c r="C18" s="677"/>
      <c r="D18" s="680"/>
      <c r="E18" s="87" t="s">
        <v>708</v>
      </c>
      <c r="F18" s="87" t="s">
        <v>709</v>
      </c>
      <c r="G18" s="87" t="s">
        <v>710</v>
      </c>
      <c r="H18" s="87" t="s">
        <v>711</v>
      </c>
      <c r="I18" s="243">
        <f>+K18/12</f>
        <v>4.9999999999999996E-2</v>
      </c>
      <c r="J18" s="243">
        <f>+I18*3</f>
        <v>0.15</v>
      </c>
      <c r="K18" s="242">
        <v>0.6</v>
      </c>
      <c r="L18" s="87" t="s">
        <v>86</v>
      </c>
      <c r="M18" s="181"/>
      <c r="N18" s="181"/>
      <c r="O18" s="181"/>
      <c r="P18" s="240"/>
      <c r="Q18" s="241"/>
      <c r="R18" s="205"/>
    </row>
    <row r="19" spans="1:18" ht="57" x14ac:dyDescent="0.3">
      <c r="A19" s="673"/>
      <c r="B19" s="675"/>
      <c r="C19" s="677"/>
      <c r="D19" s="680"/>
      <c r="E19" s="87" t="s">
        <v>712</v>
      </c>
      <c r="F19" s="97" t="s">
        <v>713</v>
      </c>
      <c r="G19" s="97" t="s">
        <v>714</v>
      </c>
      <c r="H19" s="87" t="s">
        <v>715</v>
      </c>
      <c r="I19" s="243">
        <f>+K19/12</f>
        <v>4.1666666666666664E-2</v>
      </c>
      <c r="J19" s="243">
        <f>+I19*3</f>
        <v>0.125</v>
      </c>
      <c r="K19" s="242">
        <v>0.5</v>
      </c>
      <c r="L19" s="97" t="s">
        <v>128</v>
      </c>
      <c r="M19" s="181"/>
      <c r="N19" s="181"/>
      <c r="O19" s="181"/>
      <c r="P19" s="240"/>
      <c r="Q19" s="241"/>
      <c r="R19" s="233">
        <v>0.44</v>
      </c>
    </row>
    <row r="20" spans="1:18" ht="46.2" thickBot="1" x14ac:dyDescent="0.35">
      <c r="A20" s="674"/>
      <c r="B20" s="676"/>
      <c r="C20" s="678"/>
      <c r="D20" s="683"/>
      <c r="E20" s="265" t="s">
        <v>716</v>
      </c>
      <c r="F20" s="265" t="s">
        <v>717</v>
      </c>
      <c r="G20" s="265" t="s">
        <v>718</v>
      </c>
      <c r="H20" s="265" t="s">
        <v>719</v>
      </c>
      <c r="I20" s="266" t="s">
        <v>39</v>
      </c>
      <c r="J20" s="266" t="s">
        <v>39</v>
      </c>
      <c r="K20" s="265">
        <v>180</v>
      </c>
      <c r="L20" s="267" t="s">
        <v>86</v>
      </c>
      <c r="M20" s="268"/>
      <c r="N20" s="269"/>
      <c r="O20" s="270"/>
      <c r="P20" s="271"/>
      <c r="Q20" s="272"/>
      <c r="R20" s="205">
        <v>229</v>
      </c>
    </row>
    <row r="21" spans="1:18" ht="25.2" thickBot="1" x14ac:dyDescent="0.35">
      <c r="A21" s="132" t="s">
        <v>0</v>
      </c>
      <c r="B21" s="110"/>
      <c r="C21" s="111">
        <v>12</v>
      </c>
      <c r="D21" s="112"/>
      <c r="E21" s="113"/>
      <c r="F21" s="113"/>
      <c r="G21" s="114"/>
      <c r="H21" s="115" t="s">
        <v>11</v>
      </c>
      <c r="I21" s="528"/>
      <c r="J21" s="555"/>
      <c r="K21" s="555"/>
      <c r="L21" s="529"/>
      <c r="M21" s="113"/>
      <c r="N21" s="528" t="s">
        <v>10</v>
      </c>
      <c r="O21" s="529"/>
      <c r="P21" s="528"/>
      <c r="Q21" s="529"/>
      <c r="R21" s="101"/>
    </row>
  </sheetData>
  <mergeCells count="19">
    <mergeCell ref="I21:L21"/>
    <mergeCell ref="N21:O21"/>
    <mergeCell ref="P21:Q21"/>
    <mergeCell ref="A8:A20"/>
    <mergeCell ref="B8:B20"/>
    <mergeCell ref="C8:C20"/>
    <mergeCell ref="D8:D13"/>
    <mergeCell ref="D16:D20"/>
    <mergeCell ref="E16:E17"/>
    <mergeCell ref="A1:D3"/>
    <mergeCell ref="E1:P1"/>
    <mergeCell ref="E2:P3"/>
    <mergeCell ref="A4:Q4"/>
    <mergeCell ref="A5:Q5"/>
    <mergeCell ref="A6:C6"/>
    <mergeCell ref="D6:E6"/>
    <mergeCell ref="I6:J6"/>
    <mergeCell ref="K6:L6"/>
    <mergeCell ref="N6:Q6"/>
  </mergeCells>
  <conditionalFormatting sqref="O20 O8:O10">
    <cfRule type="containsText" dxfId="14" priority="1" operator="containsText" text="CUMPLE">
      <formula>NOT(ISERROR(SEARCH("CUMPLE",O8)))</formula>
    </cfRule>
  </conditionalFormatting>
  <conditionalFormatting sqref="O8:O10 O20">
    <cfRule type="containsText" dxfId="13" priority="2" operator="containsText" text="NO_CUMPLE">
      <formula>NOT(ISERROR(SEARCH("NO_CUMPLE",O8)))</formula>
    </cfRule>
    <cfRule type="cellIs" dxfId="12" priority="3" operator="greaterThan">
      <formula>111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SUBGERENCIA CIENTIFICA</vt:lpstr>
      <vt:lpstr>SUBGERENCIA ADMINISTRATIVA</vt:lpstr>
      <vt:lpstr>JURIDICA</vt:lpstr>
      <vt:lpstr>CALIDAD</vt:lpstr>
      <vt:lpstr>FACTURACION Y MERCADEO</vt:lpstr>
      <vt:lpstr>AUDITORIA MEDICA</vt:lpstr>
      <vt:lpstr>CONTABLE</vt:lpstr>
      <vt:lpstr>TESORERIA</vt:lpstr>
      <vt:lpstr>CARTERA</vt:lpstr>
      <vt:lpstr>COMUNICACIONES</vt:lpstr>
      <vt:lpstr>SISTEMAS</vt:lpstr>
      <vt:lpstr>SGSST</vt:lpstr>
      <vt:lpstr>AMBIENTAL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SubCientifica</dc:creator>
  <cp:lastModifiedBy>MONICA CARDENAS</cp:lastModifiedBy>
  <dcterms:created xsi:type="dcterms:W3CDTF">2020-09-08T12:30:02Z</dcterms:created>
  <dcterms:modified xsi:type="dcterms:W3CDTF">2021-02-26T16:23:27Z</dcterms:modified>
</cp:coreProperties>
</file>